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 windowWidth="9570" windowHeight="8580" tabRatio="799" activeTab="7"/>
  </bookViews>
  <sheets>
    <sheet name="PROG" sheetId="1" r:id="rId1"/>
    <sheet name="ART. 90 TUEL" sheetId="2" r:id="rId2"/>
    <sheet name="SEGRETARIO COMUNALE" sheetId="3" r:id="rId3"/>
    <sheet name="SERVIZI GENERALI" sheetId="4" r:id="rId4"/>
    <sheet name="SERV. SEGRET. ASSIST. CULT. IST" sheetId="5" r:id="rId5"/>
    <sheet name="SERVIZIO FINANZIARIO E TRIBUTI" sheetId="6" r:id="rId6"/>
    <sheet name="ANAGRAFE" sheetId="7" r:id="rId7"/>
    <sheet name="EDILIZIA PRIVATA" sheetId="8" r:id="rId8"/>
    <sheet name="LAVORI PUBBLICI" sheetId="9" r:id="rId9"/>
    <sheet name="ECOLOGIA ED EVENTI" sheetId="10" r:id="rId10"/>
    <sheet name="POLIZIA MUNICIPALE" sheetId="11" r:id="rId11"/>
    <sheet name="COMMERCIO E POLIZ. AMM.VA" sheetId="12" r:id="rId12"/>
    <sheet name="referto" sheetId="13" r:id="rId13"/>
    <sheet name="TOT_OBJ" sheetId="14" r:id="rId14"/>
    <sheet name="Budget  PO" sheetId="15" r:id="rId15"/>
  </sheets>
  <definedNames>
    <definedName name="_xlnm._FilterDatabase" localSheetId="13" hidden="1">'TOT_OBJ'!$A$9:$AD$418</definedName>
    <definedName name="_xlnm.Print_Area" localSheetId="6">'ANAGRAFE'!$A$1:$O$21</definedName>
    <definedName name="_xlnm.Print_Area" localSheetId="1">'ART. 90 TUEL'!$A$1:$O$16</definedName>
    <definedName name="_xlnm.Print_Area" localSheetId="11">'COMMERCIO E POLIZ. AMM.VA'!$A$1:$O$23</definedName>
    <definedName name="_xlnm.Print_Area" localSheetId="9">'ECOLOGIA ED EVENTI'!$A$1:$O$23</definedName>
    <definedName name="_xlnm.Print_Area" localSheetId="7">'EDILIZIA PRIVATA'!$A$1:$O$21</definedName>
    <definedName name="_xlnm.Print_Area" localSheetId="8">'LAVORI PUBBLICI'!$A$1:$O$37</definedName>
    <definedName name="_xlnm.Print_Area" localSheetId="10">'POLIZIA MUNICIPALE'!$A$1:$O$20</definedName>
    <definedName name="_xlnm.Print_Area" localSheetId="12">'referto'!$A$1:$J$41</definedName>
    <definedName name="_xlnm.Print_Area" localSheetId="2">'SEGRETARIO COMUNALE'!$A$1:$O$23</definedName>
    <definedName name="_xlnm.Print_Area" localSheetId="4">'SERV. SEGRET. ASSIST. CULT. IST'!$A$1:$O$27</definedName>
    <definedName name="_xlnm.Print_Area" localSheetId="3">'SERVIZI GENERALI'!$A$1:$O$20</definedName>
    <definedName name="_xlnm.Print_Area" localSheetId="5">'SERVIZIO FINANZIARIO E TRIBUTI'!$A$1:$O$23</definedName>
    <definedName name="_xlnm.Print_Area" localSheetId="13">'TOT_OBJ'!$A$1:$U$118</definedName>
    <definedName name="OLE_LINK204" localSheetId="3">'SERVIZI GENERALI'!$B$10</definedName>
    <definedName name="OLE_LINK212" localSheetId="4">'SERV. SEGRET. ASSIST. CULT. IST'!$D$10</definedName>
    <definedName name="OLE_LINK219" localSheetId="4">'SERV. SEGRET. ASSIST. CULT. IST'!$E$10</definedName>
    <definedName name="OLE_LINK290" localSheetId="7">'EDILIZIA PRIVATA'!$B$12</definedName>
    <definedName name="OLE_LINK307" localSheetId="9">'ECOLOGIA ED EVENTI'!$B$10</definedName>
    <definedName name="_xlnm.Print_Titles" localSheetId="6">'ANAGRAFE'!$1:$9</definedName>
    <definedName name="_xlnm.Print_Titles" localSheetId="1">'ART. 90 TUEL'!$1:$9</definedName>
    <definedName name="_xlnm.Print_Titles" localSheetId="11">'COMMERCIO E POLIZ. AMM.VA'!$1:$9</definedName>
    <definedName name="_xlnm.Print_Titles" localSheetId="9">'ECOLOGIA ED EVENTI'!$1:$9</definedName>
    <definedName name="_xlnm.Print_Titles" localSheetId="7">'EDILIZIA PRIVATA'!$1:$9</definedName>
    <definedName name="_xlnm.Print_Titles" localSheetId="8">'LAVORI PUBBLICI'!$1:$9</definedName>
    <definedName name="_xlnm.Print_Titles" localSheetId="10">'POLIZIA MUNICIPALE'!$1:$9</definedName>
    <definedName name="_xlnm.Print_Titles" localSheetId="12">'referto'!$2:$2</definedName>
    <definedName name="_xlnm.Print_Titles" localSheetId="2">'SEGRETARIO COMUNALE'!$1:$9</definedName>
    <definedName name="_xlnm.Print_Titles" localSheetId="4">'SERV. SEGRET. ASSIST. CULT. IST'!$1:$9</definedName>
    <definedName name="_xlnm.Print_Titles" localSheetId="3">'SERVIZI GENERALI'!$1:$9</definedName>
    <definedName name="_xlnm.Print_Titles" localSheetId="5">'SERVIZIO FINANZIARIO E TRIBUTI'!$1:$9</definedName>
    <definedName name="_xlnm.Print_Titles" localSheetId="13">'TOT_OBJ'!$1:$9</definedName>
  </definedNames>
  <calcPr fullCalcOnLoad="1"/>
</workbook>
</file>

<file path=xl/comments1.xml><?xml version="1.0" encoding="utf-8"?>
<comments xmlns="http://schemas.openxmlformats.org/spreadsheetml/2006/main">
  <authors>
    <author>Calloni Gian Luca</author>
  </authors>
  <commentList>
    <comment ref="D4" authorId="0">
      <text>
        <r>
          <rPr>
            <b/>
            <sz val="8"/>
            <rFont val="Tahoma"/>
            <family val="2"/>
          </rPr>
          <t>Calloni Gian Luca:</t>
        </r>
        <r>
          <rPr>
            <sz val="8"/>
            <rFont val="Tahoma"/>
            <family val="2"/>
          </rPr>
          <t xml:space="preserve">
Inserire il nome del comune per esteso</t>
        </r>
      </text>
    </comment>
    <comment ref="D6" authorId="0">
      <text>
        <r>
          <rPr>
            <b/>
            <sz val="8"/>
            <rFont val="Tahoma"/>
            <family val="2"/>
          </rPr>
          <t>Calloni Gian Luca:</t>
        </r>
        <r>
          <rPr>
            <sz val="8"/>
            <rFont val="Tahoma"/>
            <family val="2"/>
          </rPr>
          <t xml:space="preserve">
Inserire il numero di allegato da attribuire al referto</t>
        </r>
      </text>
    </comment>
    <comment ref="C12" authorId="0">
      <text>
        <r>
          <rPr>
            <b/>
            <sz val="8"/>
            <rFont val="Tahoma"/>
            <family val="2"/>
          </rPr>
          <t>Calloni Gian Luca:</t>
        </r>
        <r>
          <rPr>
            <sz val="8"/>
            <rFont val="Tahoma"/>
            <family val="2"/>
          </rPr>
          <t xml:space="preserve">
Inserire l'area / settore di riferimento per compilare i fogli obj.</t>
        </r>
      </text>
    </comment>
    <comment ref="E12" authorId="0">
      <text>
        <r>
          <rPr>
            <b/>
            <sz val="8"/>
            <rFont val="Tahoma"/>
            <family val="2"/>
          </rPr>
          <t>Calloni Gian Luca:</t>
        </r>
        <r>
          <rPr>
            <sz val="8"/>
            <rFont val="Tahoma"/>
            <family val="2"/>
          </rPr>
          <t xml:space="preserve">
Inserire nome e cognome del responsabile d'area per compilare i fogli obj.</t>
        </r>
      </text>
    </comment>
    <comment ref="G12" authorId="0">
      <text>
        <r>
          <rPr>
            <b/>
            <sz val="8"/>
            <rFont val="Tahoma"/>
            <family val="2"/>
          </rPr>
          <t>Calloni Gian Luca:</t>
        </r>
        <r>
          <rPr>
            <sz val="8"/>
            <rFont val="Tahoma"/>
            <family val="2"/>
          </rPr>
          <t xml:space="preserve">
Inserire la categoria giuridica del responsabile d'area</t>
        </r>
      </text>
    </comment>
    <comment ref="B12" authorId="0">
      <text>
        <r>
          <rPr>
            <b/>
            <sz val="8"/>
            <rFont val="Tahoma"/>
            <family val="2"/>
          </rPr>
          <t>Calloni Gian Luca:</t>
        </r>
        <r>
          <rPr>
            <sz val="8"/>
            <rFont val="Tahoma"/>
            <family val="2"/>
          </rPr>
          <t xml:space="preserve">
Ordine PO come da relativi fogli</t>
        </r>
      </text>
    </comment>
    <comment ref="H12" authorId="0">
      <text>
        <r>
          <rPr>
            <b/>
            <sz val="8"/>
            <rFont val="Tahoma"/>
            <family val="2"/>
          </rPr>
          <t>Calloni Gian Luca:</t>
        </r>
        <r>
          <rPr>
            <sz val="8"/>
            <rFont val="Tahoma"/>
            <family val="2"/>
          </rPr>
          <t xml:space="preserve">
Indica il numero di obiettivi assegnati ad ogni AREA…</t>
        </r>
      </text>
    </comment>
    <comment ref="D10" authorId="0">
      <text>
        <r>
          <rPr>
            <b/>
            <sz val="8"/>
            <rFont val="Tahoma"/>
            <family val="2"/>
          </rPr>
          <t>Calloni Gian Luca:</t>
        </r>
        <r>
          <rPr>
            <sz val="8"/>
            <rFont val="Tahoma"/>
            <family val="2"/>
          </rPr>
          <t xml:space="preserve">
Inserire la percentuale (senza segno %) oltre alla quale vi è premialità per i collaboratori...</t>
        </r>
      </text>
    </comment>
    <comment ref="F8" authorId="0">
      <text>
        <r>
          <rPr>
            <b/>
            <sz val="8"/>
            <rFont val="Tahoma"/>
            <family val="2"/>
          </rPr>
          <t>Calloni Gian Luca:</t>
        </r>
        <r>
          <rPr>
            <sz val="8"/>
            <rFont val="Tahoma"/>
            <family val="2"/>
          </rPr>
          <t xml:space="preserve">
Inserire la data di compilazione delreferto che apparirà nel PIE' di PAGINA...</t>
        </r>
      </text>
    </comment>
  </commentList>
</comments>
</file>

<file path=xl/comments10.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11.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12.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13.xml><?xml version="1.0" encoding="utf-8"?>
<comments xmlns="http://schemas.openxmlformats.org/spreadsheetml/2006/main">
  <authors>
    <author> </author>
  </authors>
  <commentList>
    <comment ref="J2" authorId="0">
      <text>
        <r>
          <rPr>
            <sz val="10"/>
            <rFont val="Arial"/>
            <family val="2"/>
          </rPr>
          <t xml:space="preserve"> campo obbligatorio sulla non ammissione al premio</t>
        </r>
      </text>
    </comment>
    <comment ref="H2" authorId="0">
      <text>
        <r>
          <rPr>
            <sz val="10"/>
            <rFont val="Arial"/>
            <family val="2"/>
          </rPr>
          <t>il valore conseguito è significativo se coincidendete con il valore atteso, situazioni inferiori al risultato atteso sono escludenti.</t>
        </r>
      </text>
    </comment>
    <comment ref="F2" authorId="0">
      <text>
        <r>
          <rPr>
            <sz val="10"/>
            <rFont val="Arial"/>
            <family val="2"/>
          </rPr>
          <t xml:space="preserve">sono gli indicatori su cui si determina il valore atteso (ex ante) e il valore conseguito (ex post)
Qualora l'obiettivo fosse di Miglioramento:
 il dato atteso deve confrontarsi con il dato consolidato l'anno  precedente e determinare un Miglioramento
</t>
        </r>
        <r>
          <rPr>
            <sz val="8"/>
            <rFont val="Tahoma"/>
            <family val="2"/>
          </rPr>
          <t xml:space="preserve">
</t>
        </r>
      </text>
    </comment>
  </commentList>
</comments>
</file>

<file path=xl/comments14.xml><?xml version="1.0" encoding="utf-8"?>
<comments xmlns="http://schemas.openxmlformats.org/spreadsheetml/2006/main">
  <authors>
    <author>CALLONI G.LUCA</author>
    <author> </author>
    <author>alfiero</author>
    <author>Quaranta Simona</author>
    <author>PaElda</author>
    <author> Passerini</author>
  </authors>
  <commentList>
    <comment ref="M8" authorId="0">
      <text>
        <r>
          <rPr>
            <sz val="10"/>
            <rFont val="Arial"/>
            <family val="2"/>
          </rPr>
          <t>INDICA IL VALORE ECONOMICO DELL'OBIETTIVO.
E' UNA PARTE DEL BUDGET SUDDIVISO IN BASE AL PESO PUNTO</t>
        </r>
        <r>
          <rPr>
            <sz val="8"/>
            <rFont val="Tahoma"/>
            <family val="2"/>
          </rPr>
          <t xml:space="preserve">
</t>
        </r>
      </text>
    </comment>
    <comment ref="F1" authorId="1">
      <text>
        <r>
          <rPr>
            <b/>
            <sz val="12"/>
            <rFont val="Tahoma"/>
            <family val="2"/>
          </rPr>
          <t>inserire il dato</t>
        </r>
      </text>
    </comment>
    <comment ref="C8" authorId="2">
      <text>
        <r>
          <rPr>
            <b/>
            <sz val="9"/>
            <rFont val="Tahoma"/>
            <family val="2"/>
          </rPr>
          <t xml:space="preserve">◦ Obiettivi Strategici: </t>
        </r>
        <r>
          <rPr>
            <sz val="9"/>
            <rFont val="Tahoma"/>
            <family val="2"/>
          </rPr>
          <t xml:space="preserve">ricondotti alla programmazione dell’Ente, utili per la valutazione della performance di Ente, organizzativa e individuale 
</t>
        </r>
        <r>
          <rPr>
            <b/>
            <sz val="9"/>
            <rFont val="Tahoma"/>
            <family val="2"/>
          </rPr>
          <t xml:space="preserve">◦ Obiettivi di Processo: </t>
        </r>
        <r>
          <rPr>
            <sz val="9"/>
            <rFont val="Tahoma"/>
            <family val="2"/>
          </rPr>
          <t xml:space="preserve">rappresentano l’attività istituzionale dell’Ente, volta al miglioramento dell’efficienza e all’incremento della soddisfazione dell’utenza, utili per la valutazione della performance di Ente, organizzativa e individuale. 
</t>
        </r>
        <r>
          <rPr>
            <b/>
            <sz val="9"/>
            <rFont val="Tahoma"/>
            <family val="2"/>
          </rPr>
          <t xml:space="preserve">◦ Obiettivi di Sviluppo: </t>
        </r>
        <r>
          <rPr>
            <sz val="9"/>
            <rFont val="Tahoma"/>
            <family val="2"/>
          </rPr>
          <t xml:space="preserve">contribuiscono alla performance dell’Ente, ma non concorrono alla performance individuale, in quanto l’incentivazione collegata è normata dalla legge (es. 109/1994 Ss.mm.ii.).
</t>
        </r>
      </text>
    </comment>
    <comment ref="E8" authorId="1">
      <text>
        <r>
          <rPr>
            <sz val="10"/>
            <rFont val="Arial"/>
            <family val="2"/>
          </rPr>
          <t>Selezione dei principali indicatori inseriti sulla scheda obiettivo</t>
        </r>
      </text>
    </comment>
    <comment ref="F8" authorId="1">
      <text>
        <r>
          <rPr>
            <sz val="10"/>
            <rFont val="Arial"/>
            <family val="2"/>
          </rPr>
          <t>Fattore di ponderazione costituito dalla somma del tempo lavoro dedicato da ciascuna unità operativa all’obiettivo.Si tenga presente che la somma del tempo lavoro che ciascun dipendente dedica ai processi e agli obiettivi in cui è coinvolto deve essere pari al 100% delle ore annue di lavoro</t>
        </r>
      </text>
    </comment>
    <comment ref="G8" authorId="2">
      <text>
        <r>
          <rPr>
            <b/>
            <sz val="9"/>
            <rFont val="Tahoma"/>
            <family val="2"/>
          </rPr>
          <t>importanza per la politica</t>
        </r>
        <r>
          <rPr>
            <sz val="9"/>
            <rFont val="Tahoma"/>
            <family val="2"/>
          </rPr>
          <t xml:space="preserve">
a cura di Sindaco/Giunta</t>
        </r>
      </text>
    </comment>
    <comment ref="H8" authorId="2">
      <text>
        <r>
          <rPr>
            <b/>
            <sz val="9"/>
            <rFont val="Tahoma"/>
            <family val="2"/>
          </rPr>
          <t>interfunzionalità/grado di realizzabilità</t>
        </r>
        <r>
          <rPr>
            <sz val="9"/>
            <rFont val="Tahoma"/>
            <family val="2"/>
          </rPr>
          <t xml:space="preserve">
a cura del Dirigente o della P.O. responsabile</t>
        </r>
      </text>
    </comment>
    <comment ref="I8" authorId="2">
      <text>
        <r>
          <rPr>
            <b/>
            <sz val="9"/>
            <rFont val="Tahoma"/>
            <family val="2"/>
          </rPr>
          <t xml:space="preserve">miglioramento per gli stakeholder 
</t>
        </r>
        <r>
          <rPr>
            <sz val="9"/>
            <rFont val="Tahoma"/>
            <family val="2"/>
          </rPr>
          <t>a cura dell'OIV</t>
        </r>
        <r>
          <rPr>
            <sz val="9"/>
            <rFont val="Tahoma"/>
            <family val="2"/>
          </rPr>
          <t xml:space="preserve">
</t>
        </r>
      </text>
    </comment>
    <comment ref="J8" authorId="2">
      <text>
        <r>
          <rPr>
            <b/>
            <sz val="9"/>
            <rFont val="Tahoma"/>
            <family val="2"/>
          </rPr>
          <t>efficienza economica</t>
        </r>
        <r>
          <rPr>
            <sz val="9"/>
            <rFont val="Tahoma"/>
            <family val="2"/>
          </rPr>
          <t xml:space="preserve">
a cura dell'OIV</t>
        </r>
      </text>
    </comment>
    <comment ref="K8" authorId="0">
      <text>
        <r>
          <rPr>
            <sz val="10"/>
            <rFont val="Arial"/>
            <family val="2"/>
          </rPr>
          <t>INDICA IL VALORE DEL PESO DELL'OBIETTIVO IN PUNTI PER LA RIPARTIZIONE DEL BUDGET</t>
        </r>
        <r>
          <rPr>
            <sz val="8"/>
            <rFont val="Tahoma"/>
            <family val="2"/>
          </rPr>
          <t xml:space="preserve">
</t>
        </r>
      </text>
    </comment>
    <comment ref="L8" authorId="0">
      <text>
        <r>
          <rPr>
            <sz val="10"/>
            <rFont val="Arial"/>
            <family val="2"/>
          </rPr>
          <t>INDICA IL VALORE DEL PESO DELL'OBIETTIVO PER LA VALUTAZIONE DEL DIRIGENTE E DELLA P.O.</t>
        </r>
        <r>
          <rPr>
            <sz val="8"/>
            <rFont val="Tahoma"/>
            <family val="2"/>
          </rPr>
          <t xml:space="preserve">
</t>
        </r>
      </text>
    </comment>
    <comment ref="P8" authorId="3">
      <text>
        <r>
          <rPr>
            <sz val="10"/>
            <rFont val="Arial"/>
            <family val="2"/>
          </rPr>
          <t xml:space="preserve">INDICARE LA PERCENTUALE DI RAGGIUNGIMENTO DELL'OBIETTIVO DAL PUNTO DI VISTA QUALITATIVO.
</t>
        </r>
        <r>
          <rPr>
            <sz val="10"/>
            <color indexed="10"/>
            <rFont val="Arial"/>
            <family val="2"/>
          </rPr>
          <t>INSERIRE I VALORI  0-25-50-75-100</t>
        </r>
      </text>
    </comment>
    <comment ref="R8" authorId="4">
      <text>
        <r>
          <rPr>
            <sz val="10"/>
            <rFont val="Arial"/>
            <family val="2"/>
          </rPr>
          <t xml:space="preserve">INDICARE LA PERCENTUALE DI RAGGIUNGIMENTO DELL'OBIETTIVO DAL PUNTO DI VISTA QUALITATIVO.
</t>
        </r>
        <r>
          <rPr>
            <sz val="10"/>
            <color indexed="10"/>
            <rFont val="Arial"/>
            <family val="2"/>
          </rPr>
          <t>INSERIRE I VALORI  0-25-50-75-100</t>
        </r>
      </text>
    </comment>
    <comment ref="U8" authorId="5">
      <text>
        <r>
          <rPr>
            <sz val="8"/>
            <rFont val="Tahoma"/>
            <family val="2"/>
          </rPr>
          <t>Indica la % del peso obiettivo sul peso complessivo degli obiettivi.</t>
        </r>
      </text>
    </comment>
  </commentList>
</comments>
</file>

<file path=xl/comments15.xml><?xml version="1.0" encoding="utf-8"?>
<comments xmlns="http://schemas.openxmlformats.org/spreadsheetml/2006/main">
  <authors>
    <author> Passerini</author>
    <author>alfiero</author>
  </authors>
  <commentList>
    <comment ref="B3" authorId="0">
      <text>
        <r>
          <rPr>
            <sz val="8"/>
            <rFont val="Tahoma"/>
            <family val="2"/>
          </rPr>
          <t>Indica la somma degli indici di complessità degli obiettivi assegnati al singolo settore</t>
        </r>
      </text>
    </comment>
    <comment ref="D3" authorId="1">
      <text>
        <r>
          <rPr>
            <b/>
            <sz val="9"/>
            <rFont val="Tahoma"/>
            <family val="2"/>
          </rPr>
          <t>alfiero:</t>
        </r>
        <r>
          <rPr>
            <sz val="9"/>
            <rFont val="Tahoma"/>
            <family val="2"/>
          </rPr>
          <t xml:space="preserve">
Indica la % massima di indennità di risultato a cui ciascuna PO può concorrere ed è definita sulla base dell'Indice di complessità attribuito al settore che dirige.</t>
        </r>
      </text>
    </comment>
    <comment ref="F3" authorId="1">
      <text>
        <r>
          <rPr>
            <b/>
            <sz val="9"/>
            <rFont val="Tahoma"/>
            <family val="2"/>
          </rPr>
          <t>alfiero:</t>
        </r>
        <r>
          <rPr>
            <sz val="9"/>
            <rFont val="Tahoma"/>
            <family val="2"/>
          </rPr>
          <t xml:space="preserve">
Indica il valore massimo dell' indennità di risultato a cui la singola PO può concorrere ed è definita sulla base dell'indennità di posizione ad essa attribuita.</t>
        </r>
      </text>
    </comment>
  </commentList>
</comments>
</file>

<file path=xl/comments2.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3.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4.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5.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6.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7.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8.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comments9.xml><?xml version="1.0" encoding="utf-8"?>
<comments xmlns="http://schemas.openxmlformats.org/spreadsheetml/2006/main">
  <authors>
    <author> </author>
  </authors>
  <commentList>
    <comment ref="F1" authorId="0">
      <text>
        <r>
          <rPr>
            <sz val="10"/>
            <rFont val="Arial"/>
            <family val="2"/>
          </rPr>
          <t>INSERIRE IL DATO RELATIVO AL BUDGET DI SETTORE</t>
        </r>
      </text>
    </comment>
  </commentList>
</comments>
</file>

<file path=xl/sharedStrings.xml><?xml version="1.0" encoding="utf-8"?>
<sst xmlns="http://schemas.openxmlformats.org/spreadsheetml/2006/main" count="1237" uniqueCount="375">
  <si>
    <t>VALORE ATTESO</t>
  </si>
  <si>
    <t>RISULTATI</t>
  </si>
  <si>
    <t>DESCRIZIONE OBIETTIVO</t>
  </si>
  <si>
    <t>%</t>
  </si>
  <si>
    <t>PUNTI</t>
  </si>
  <si>
    <t>PUNTEGGIO OTTENUTO</t>
  </si>
  <si>
    <t>PERCENTUALE DI RAGGIUNGIMENTO COMPLESSIVA</t>
  </si>
  <si>
    <t>CENTRO DI RESPONSABILITA'</t>
  </si>
  <si>
    <t>budget di settore</t>
  </si>
  <si>
    <t>valore punto</t>
  </si>
  <si>
    <t>valore premio per obj</t>
  </si>
  <si>
    <t>campi a cura del responsabile</t>
  </si>
  <si>
    <t>campi a cura del Nucleo</t>
  </si>
  <si>
    <t>A= ammesso           NA= non ammesso</t>
  </si>
  <si>
    <t>note</t>
  </si>
  <si>
    <t>PESO</t>
  </si>
  <si>
    <t>VALORE RISULTATO CONSEGUITO</t>
  </si>
  <si>
    <t>AREA / SETTORE</t>
  </si>
  <si>
    <t>RESPONSABILE</t>
  </si>
  <si>
    <t>CAT</t>
  </si>
  <si>
    <r>
      <t>©</t>
    </r>
    <r>
      <rPr>
        <b/>
        <sz val="10"/>
        <color indexed="48"/>
        <rFont val="Tahoma"/>
        <family val="2"/>
      </rPr>
      <t xml:space="preserve"> Powered by</t>
    </r>
  </si>
  <si>
    <t>Comune:</t>
  </si>
  <si>
    <t>Allegato:</t>
  </si>
  <si>
    <t>1°-</t>
  </si>
  <si>
    <t>2°-</t>
  </si>
  <si>
    <t>3°-</t>
  </si>
  <si>
    <t>4°-</t>
  </si>
  <si>
    <t>5°-</t>
  </si>
  <si>
    <t>6°-</t>
  </si>
  <si>
    <t>7°-</t>
  </si>
  <si>
    <t>8°-</t>
  </si>
  <si>
    <t>10°-</t>
  </si>
  <si>
    <t>11°-</t>
  </si>
  <si>
    <t>9°-</t>
  </si>
  <si>
    <t>Data:</t>
  </si>
  <si>
    <t>gg</t>
  </si>
  <si>
    <t>mm</t>
  </si>
  <si>
    <t>aa</t>
  </si>
  <si>
    <r>
      <t>●</t>
    </r>
    <r>
      <rPr>
        <sz val="10"/>
        <rFont val="Tahoma"/>
        <family val="2"/>
      </rPr>
      <t xml:space="preserve"> Pannello di controllo  -  Pesatura OBJ e referto ex art.37 c.3 CCNL 22.01.04</t>
    </r>
  </si>
  <si>
    <t>% ragg:</t>
  </si>
  <si>
    <t>x</t>
  </si>
  <si>
    <t>N° OBJ</t>
  </si>
  <si>
    <t>TOTALI</t>
  </si>
  <si>
    <t>budget di comune</t>
  </si>
  <si>
    <t>SETTORE</t>
  </si>
  <si>
    <t>VAL Intermedia</t>
  </si>
  <si>
    <t>PESO PUNTO</t>
  </si>
  <si>
    <t>COMPLESSITA'</t>
  </si>
  <si>
    <t>ATTIVITA' CONNESSA/E ALL'OBIETTIVO</t>
  </si>
  <si>
    <r>
      <t>VALORE ATTESO
-</t>
    </r>
    <r>
      <rPr>
        <b/>
        <sz val="10"/>
        <color indexed="10"/>
        <rFont val="Tahoma"/>
        <family val="2"/>
      </rPr>
      <t xml:space="preserve"> </t>
    </r>
    <r>
      <rPr>
        <b/>
        <sz val="8"/>
        <color indexed="10"/>
        <rFont val="Tahoma"/>
        <family val="2"/>
      </rPr>
      <t>CAMPO OBBLIGATORIO -</t>
    </r>
  </si>
  <si>
    <t>VALORE ATTESO
PER P.O.</t>
  </si>
  <si>
    <t>SETTORE
AREA</t>
  </si>
  <si>
    <t>XXX</t>
  </si>
  <si>
    <t>A</t>
  </si>
  <si>
    <t>M</t>
  </si>
  <si>
    <t>B</t>
  </si>
  <si>
    <t>DETERMINAZIONE DEL BUDGET</t>
  </si>
  <si>
    <t xml:space="preserve">ESITO VALUTAZIONE </t>
  </si>
  <si>
    <t>Fasce</t>
  </si>
  <si>
    <t>% indennità risultato</t>
  </si>
  <si>
    <t>budget (teorico)</t>
  </si>
  <si>
    <t xml:space="preserve">valutazione </t>
  </si>
  <si>
    <t>Fasce e % risultato erogabile</t>
  </si>
  <si>
    <t>Indennità di risultato</t>
  </si>
  <si>
    <t>C</t>
  </si>
  <si>
    <t>D</t>
  </si>
  <si>
    <t>LEGENDA</t>
  </si>
  <si>
    <t>&gt; 95%</t>
  </si>
  <si>
    <t>90-94%</t>
  </si>
  <si>
    <t>diretta proporzionalità</t>
  </si>
  <si>
    <t>80-89%</t>
  </si>
  <si>
    <t>70-79%</t>
  </si>
  <si>
    <t>E</t>
  </si>
  <si>
    <t>&lt;70%</t>
  </si>
  <si>
    <t>TIPO</t>
  </si>
  <si>
    <t>UNITA' 
OPERATIVE 
COINVOLTE</t>
  </si>
  <si>
    <t>IMPORTANZA</t>
  </si>
  <si>
    <t>IMPATTO INTERNO  
     O ESTERNO</t>
  </si>
  <si>
    <t>ECONOMICITA'</t>
  </si>
  <si>
    <t xml:space="preserve">PESO DELL'OBIETTIVO </t>
  </si>
  <si>
    <t>INDICE DI COMPLESSITA'</t>
  </si>
  <si>
    <t>GRADO DI RAGGIUNGIMENTO  DELL'OBIETTIVO</t>
  </si>
  <si>
    <t>INDICE COMPLESSITA'</t>
  </si>
  <si>
    <t xml:space="preserve">VALUTAZIONE INTERMEDIA DEL  </t>
  </si>
  <si>
    <t>GRADO DI RAGGIUNGIMENTO QUANLITATIVO DELL'OBIETTIVO</t>
  </si>
  <si>
    <t>GRADO DI RAGGIUNGIMENTO TEMPORALE DELL'OBIETTIVO</t>
  </si>
  <si>
    <t>Raggiungimento Qualitativo</t>
  </si>
  <si>
    <t>Raggiungimento Temporale</t>
  </si>
  <si>
    <t>produttività erogabile</t>
  </si>
  <si>
    <t>Raggiungimento Obiettivo</t>
  </si>
  <si>
    <t xml:space="preserve">TIPO </t>
  </si>
  <si>
    <t>RISULTATO ATTESO (DESCRIZIONE E VALORE)</t>
  </si>
  <si>
    <t>PO N°</t>
  </si>
  <si>
    <t>INDICE DI COMPLESSITA' PER SETTORE</t>
  </si>
  <si>
    <t>Indennità di posizione
(base di calcolo)</t>
  </si>
  <si>
    <t>NOTE</t>
  </si>
  <si>
    <t>TOTALE</t>
  </si>
  <si>
    <t>SEGUE</t>
  </si>
  <si>
    <r>
      <t xml:space="preserve">TIPO
</t>
    </r>
    <r>
      <rPr>
        <b/>
        <sz val="10"/>
        <color indexed="10"/>
        <rFont val="Tahoma"/>
        <family val="2"/>
      </rPr>
      <t>P</t>
    </r>
    <r>
      <rPr>
        <sz val="10"/>
        <rFont val="Tahoma"/>
        <family val="2"/>
      </rPr>
      <t>rogramma</t>
    </r>
    <r>
      <rPr>
        <b/>
        <sz val="10"/>
        <rFont val="Tahoma"/>
        <family val="2"/>
      </rPr>
      <t xml:space="preserve">
</t>
    </r>
    <r>
      <rPr>
        <b/>
        <sz val="10"/>
        <color indexed="10"/>
        <rFont val="Tahoma"/>
        <family val="2"/>
      </rPr>
      <t>Svil</t>
    </r>
    <r>
      <rPr>
        <sz val="10"/>
        <rFont val="Tahoma"/>
        <family val="2"/>
      </rPr>
      <t>uppo</t>
    </r>
    <r>
      <rPr>
        <b/>
        <sz val="10"/>
        <rFont val="Tahoma"/>
        <family val="2"/>
      </rPr>
      <t xml:space="preserve">
</t>
    </r>
    <r>
      <rPr>
        <b/>
        <sz val="10"/>
        <color indexed="10"/>
        <rFont val="Tahoma"/>
        <family val="2"/>
      </rPr>
      <t>M</t>
    </r>
    <r>
      <rPr>
        <sz val="10"/>
        <rFont val="Tahoma"/>
        <family val="2"/>
      </rPr>
      <t>iglioramento</t>
    </r>
    <r>
      <rPr>
        <b/>
        <sz val="10"/>
        <rFont val="Tahoma"/>
        <family val="2"/>
      </rPr>
      <t xml:space="preserve">
</t>
    </r>
    <r>
      <rPr>
        <b/>
        <sz val="10"/>
        <color indexed="10"/>
        <rFont val="Tahoma"/>
        <family val="2"/>
      </rPr>
      <t>I</t>
    </r>
    <r>
      <rPr>
        <sz val="10"/>
        <rFont val="Tahoma"/>
        <family val="2"/>
      </rPr>
      <t>nnovativo</t>
    </r>
  </si>
  <si>
    <t>Ver. gennaio 2018 - Importazione Automatica</t>
  </si>
  <si>
    <t>P</t>
  </si>
  <si>
    <t>Rispetto delle fasi e dei tempi</t>
  </si>
  <si>
    <t>STAFF DEL SINDACO</t>
  </si>
  <si>
    <t xml:space="preserve">GESTIONE UFFICIO TURISTICO: MOSTRE, MERCATI ED EVENTI 
ANNI 2019 – 2020 -2021.
</t>
  </si>
  <si>
    <t>Organizzazione mostre - mercatini dell'antiquariato e non solo - tenuta rapporti con le 5 città gemelle - promozione eventi in collaborazione con l'ufficio "Cherasco Eventi" e "Cherasco Guide" - reperimento fondi mediante sponsor, pubblicità e comunicazione attraverso media, cartacei, web e online.</t>
  </si>
  <si>
    <t>Valorizzazione territorio secondo gli standard del Touring Club Italiano che ha conferito alla città di Cherasco la bandiera arancione, il marchio di qualità turistico-ambientale  sulla base di rigorose valutazioni sia quantitative che qualitative</t>
  </si>
  <si>
    <t>S</t>
  </si>
  <si>
    <t>D1</t>
  </si>
  <si>
    <t>SEGRETARIO COMUNALE</t>
  </si>
  <si>
    <t>DOTT.SSA NASI CHIARA ANGELA</t>
  </si>
  <si>
    <t>DOTT.SSA INNOCENTI LICIA</t>
  </si>
  <si>
    <t>SERVIZI GENERALI</t>
  </si>
  <si>
    <t>SERVIZIO SEGRETERIA ASSISTENZA CULTURA ISTRUZIONE</t>
  </si>
  <si>
    <t>SERVIZIO FINANZIARIO E TRIBUTI</t>
  </si>
  <si>
    <t>RAG. TARICCO CRISTINA</t>
  </si>
  <si>
    <t>D3</t>
  </si>
  <si>
    <t>SERVIZI DEMOGRAFICI ELETTORALE E STATISTICA</t>
  </si>
  <si>
    <t>SERVIZIO EDILIZIA PRIVATA</t>
  </si>
  <si>
    <t>DOTT. TEALDI STEFANO</t>
  </si>
  <si>
    <t>D4</t>
  </si>
  <si>
    <t>SERVIZIO LAVORI PUBBLICI</t>
  </si>
  <si>
    <t>GEOM. BORRA GIOVANNI</t>
  </si>
  <si>
    <t>SERVIZIO ECOLOGIA ED EVENTI</t>
  </si>
  <si>
    <t>RAG. ROMIO DANIELA</t>
  </si>
  <si>
    <t>SERVIZIO POLIZIA MUNICIPALE</t>
  </si>
  <si>
    <t>SERVIZIO COMMERCIO  - POLIZIA AMMINISTRATIVA</t>
  </si>
  <si>
    <t>GEOM. RAIMONDO VITTORIO</t>
  </si>
  <si>
    <t>AGGIORNAMENTO PIANO DELLE AZIONI POSITIVE</t>
  </si>
  <si>
    <t xml:space="preserve">AGGIORNAMENTO PIANO ANTICORRUZIONE </t>
  </si>
  <si>
    <t>PROGRAMMAZIONE, SELEZIONE E ASSUNZIONE DEL PERSONALE</t>
  </si>
  <si>
    <t>GESTIONE RELAZIONI SINDACALI</t>
  </si>
  <si>
    <t>GESTIONE DELLE SITUAZIONI CRITICHE ED EFFICIENZA E FLESSIBILITA’ ORGANIZZATIVA.</t>
  </si>
  <si>
    <t>ORGANIZZAZIONE GENERALE DELL’ENTE, SUPPORTO GIURIDICO AI SERVIZI E ASSISTENZA LEGALE/AMMINISTRATIVA AL SINDACO, AL CONSIGLIO E ALLA GIUNTA E ATTIVITÀ ROGATORIA DI CONTRATTI, SCRITTURE PRIVATE E CONVENZIONI</t>
  </si>
  <si>
    <t>AVVIAMENTO FASE DI  COORDINAMENTO CON I RESPONSABILI DEI SERVIZI</t>
  </si>
  <si>
    <t>CONTROLLI INTERNI ALL’ENTE</t>
  </si>
  <si>
    <t>I</t>
  </si>
  <si>
    <t>Aggiornamento del piano delle azioni positive cosi come previsto  dall'art.48 del D. Lgs 196/2006 ed armonizzazione delle attività finalizzate al perseguimento ed all'applicazione del diritto degli uomini e delle donne allo stesso trattamento in materia di lavoro;</t>
  </si>
  <si>
    <t xml:space="preserve">Migliore individuazione delle misure di prevenzione della corruzione </t>
  </si>
  <si>
    <t>Aggiornamento del piano anticorruzione avviando un percorso partecipativo con il fine di  raccogliere idee e proposte che possano portare ad una migliore individuazione delle misure di prevenzione della corruzione, avviando un percorso partecipativo aperto ai Consiglieri, sia di maggioranza che di opposizione, ai Cittadini, alle Organizzazioni Sindacali, alla Associazioni dei consumatori e degli utenti, agli ordini professionali ed imprenditoriali, ai portatori di interessi diffusi e, in generale, a tutti i soggetti che fruiscono delle attività e dei servizi prestati dal Comune, come peraltro previsto nel Piano Nazionale Anticorruzione.</t>
  </si>
  <si>
    <t>FASCIA B</t>
  </si>
  <si>
    <t>Programmazione dei fabbisogni del personale tenendo conto dei vincoli connessi con gli stanziamenti di bilancio e di quelli in materia di spesa del personale e non può in ogni caso comportare maggiori oneri per la finanza pubblica;</t>
  </si>
  <si>
    <t>Reclutamento personale in vista dei prossimi collocamenti a riposo.</t>
  </si>
  <si>
    <t>Avvio fase di "informazione" e "confronto secondo quanto previsto dall'articolo 3 del nuovo C.C.N.L. - Analisi dei 23 punti in cui si articola la contrattazione collettiva.</t>
  </si>
  <si>
    <t>Attenta valutazione del personale e dei ruoli assegnati, affiancamento nella crescita professionale e nell'innovazione.</t>
  </si>
  <si>
    <t>Rispondere in modo professionale e tempestivo alle necessità dei cittadini</t>
  </si>
  <si>
    <t>Organizzazione generale dell'ente - supporto giuridico agli uffici e agli organi istrituzionali - attività rogatoria</t>
  </si>
  <si>
    <t>Assicurare la correttezza giuridico - amministrativa degli atti adottati.</t>
  </si>
  <si>
    <t>Riunioni periodiche con i Responsabile - assistenza agli stessi per affrontare e risolvere le criticità riscontrate.</t>
  </si>
  <si>
    <t>Aggiornamento professionale con i Responsabili dei servizi in merito alle recenti normative in continua evoluzione - traparenza amministrazione con una particolare attenzione agli adempimenti di corruzione, privacy, incompatibilità ed inconferibilità degli incarichi, ecc.</t>
  </si>
  <si>
    <t>Analisi effettiva di alcune tipologie di atti che tenga conto dell'adeguatezza della procedura, dell'economicità, del criterio di aggiudicazione. Verifica contabile. La documentazione da esaminare è sempre riferita al semestre precedente secondo una procedura di  campionamento derivante da un software in dotazione all'ufficio.</t>
  </si>
  <si>
    <t>AFFIDAMENTO INCARICO DI RESPONSABILE DELLA SICUREZZA SUI LUOGHI DI LAVORO AI SENSI DEL D. LGS. 81/2008</t>
  </si>
  <si>
    <t>INDIVIDUAZIONE DEL MEDICO COMPETENTE</t>
  </si>
  <si>
    <t>ATTIVITA' SERVIZIO S.U.A.P.</t>
  </si>
  <si>
    <t>RICERCA E NOMINA R.S.L.</t>
  </si>
  <si>
    <t>Ricerca di una figura qualificata in possesso dei requisiti di cui all’art. 32 del decreto 81/2008.</t>
  </si>
  <si>
    <t>Individuazione e nomina del Responsabile del Servizio di Prevenzione e Protezione  che collabori con il datore di lavoro, ai fini dell’individuazione dei fattori di rischio, così come disciplinato dal successivo art. 33.</t>
  </si>
  <si>
    <t>Ricerca di una figura qualificata in possesso dei requisiti di cui all’art. 18, comma 1, lett. A) del D. Lgs. Nr. 81/2008.</t>
  </si>
  <si>
    <t xml:space="preserve">Attivazione vai procedimenti interni al proprio Ente e/o esterni esterni ( ASL, regione, provincia, VV.FF, servizio OO.PP, ufficio dogane, ARPA, ecc…), in modo telematico - Rilascio del Provvedimento Unico finale relativo ai vari procedimenti attivati.
</t>
  </si>
  <si>
    <t>Individuazione, nell'ambito delle rappresentanze sindacali, di un dipendente a cui verrò assegnato il ruolo di R.L.S. - Redazine atto di nomina</t>
  </si>
  <si>
    <t>Individuazione e nomina del Rappresentante dei lavoratori a seguito di dimissioni del precedente dipendente che ha rassegnato le proprie dimissioni.</t>
  </si>
  <si>
    <t>Individuazione e nomina del "Medico Competente" per la tutela della salute e dell'integrità psico - fisica dei lavoratori</t>
  </si>
  <si>
    <t>Evasione e/o smistamento presso gli Enti competenti delle pratiche burocratiche ed incombenze legate al mondo produttivo</t>
  </si>
  <si>
    <t>MANTENIMENTO DEGLI STANDARD QUANTITATIVI E QUALITATIVI</t>
  </si>
  <si>
    <t>COORDINAMENTO LAVORI DI PUBBLICA UTILITA' E DI MESSA ALLA PROVA</t>
  </si>
  <si>
    <t>ISTRUTTORIA ED INVIO ON - LINE PRATICHE:  BONUS ENERGIA ELETTRICA, ACQUA E GAS - ASSEGNO DI MATERNITA' - ASSEGNO NUCLEO FAMIGLIARE</t>
  </si>
  <si>
    <t>PROGETTO "NATI PER LEGGERE" - APPROVAZIONE PROTOCOLLO D'INTESA</t>
  </si>
  <si>
    <t>CORSO BASE DI LINGUA INGLESE - IMPLEMENTAZIONE SOFTWARE GESTIONE BIBLIOTECA - GIARDINO CULTURALE</t>
  </si>
  <si>
    <t>D. LGS. N. 33 DEL 14/03/2013 - AGGIORNAMENTO SITO COMUNALE IN BASE ALLE RISULTANZE DELLE ELEZIONI DEL 25 MAGGIO 2019</t>
  </si>
  <si>
    <t>SERVIZI SCOLASTICI COMUNALI - ORGANIZZAZIONE</t>
  </si>
  <si>
    <t>ASSEGNI DI STUDIO ON LINE: ISTRUTTORIA ISTANZE</t>
  </si>
  <si>
    <t>LEGGE 448/1988 - ART. 27 - FORNITURA GRATUITA PARZIALE O TOTALE DEI LIBRI DI TESTO ANNI SCOLASTICI 2017/18 E 2018/19. VERIFICHE ISTRUTTORIE.</t>
  </si>
  <si>
    <t>SCUOLA DELL'INFANZIA PARITARIA - ISTRUTTORIA</t>
  </si>
  <si>
    <t>PREDISPOSIZIONE GARE NEL TRIENNIO 2019/2021</t>
  </si>
  <si>
    <t>Rilevazione pari opportunità; Rilevazione deleghe sindacali; Rilevazione permessi, aspettative, deleghe sindacali; Rilevazione permessi legge 104; Rilevazione disabili; Rilevazione disagio abitativo; Rilevazione strutture di accoglienza;Rilevazione minori stranieri; Rilevazione assenze personale; Rilevazione per la gestione degli scioperi (Gepas); Relazione al Conto annuale; Conto annuale; Gestione biblioteche comunali (Capoluogo e Roreto); Coordinamento lavori di pubblica utilità e messa alla prova;</t>
  </si>
  <si>
    <t>Garantire gli standard qualitativi raggiunti nei precedenti anni, al fine di sopperire alle ordinarie e straordinarie funzioni ed attività precedentemente svolte dal dipendente collocato a riposo nell'anno 2015 e di un prossimo pensionamento nell'anno 2019</t>
  </si>
  <si>
    <t>Inserimento lavorativo per le seguenti attività: tutela del patrimonio ambientale e culturale, manutenzione del verde pubblico, accompagnamento anziani e disabili, assistenza a funzioni educative museali e bibliotecarie, attività connesse alla sicurezza e all’educazione stradale.</t>
  </si>
  <si>
    <t>Predisposizione lettera di disponibilità ad accogliere il condannato - ricevimento sentenza - Tenuta contatti con il condannato  - predisposizione della determina - informazione sulla sicurezza - predisposizione del calendario tenendo conto delle esigenze lavorative del condannato - tenuta contatti con l'ufficio UEPE - verifica del rispetto delle ore stabilite dal calendario - predisposizione rendicontazione finale</t>
  </si>
  <si>
    <t>Verifica requisiti dei vari "aiuti" di tipo sociale - Informazione ed eventuale supporto nella compilazione della modulistica - trasmissione dei dati negli appositi applicativi - verifica buon esito delle istanze;</t>
  </si>
  <si>
    <t>Garantire un servizio continuativo di sostegno alle famiglie in difficoltà economica</t>
  </si>
  <si>
    <t>Diffusione della cultura e del piacere  della lettura, ad alta voce, da parte degli adulti ai bambini fino ai 6 anni.</t>
  </si>
  <si>
    <t>Informare i genitori sull'importanza della lettura, che aiuta ad apprendere, arricchire il linguaggio, contribuisce allo sviluppo delle capacità cognitive. Creazione spazi e acquisto libri dedicati alla fascia d'età dei piccoli lettori - Organizzazine letture animate - Dono di un libro ad ogni nuovo nato;</t>
  </si>
  <si>
    <t>Anno 2019: Difffuzione della lingua inglese mediante organizzazione di un progetto dedicato agli studenti. Anno 2020:Acquisto nuovo software che riesca a gestire la notevole mole di libri presenti in biblioteca. Anno 2021: Creazione di una biblioteca all'aperto.</t>
  </si>
  <si>
    <t xml:space="preserve">Anno 2019: Reperimento libri in lingua inglese - Allestimento spazio dedicato alle letture in lingua inglese - organizzazione di corsi base - Anno 2020: Ricerca fra le varie case software di un programma in grado di sostituire un vecchio file excel ormai non più in grado di catalogare, archiviare, consultare gli ormai 27.000 libri presenti nella biblioteca comunale.  Anno 2021: Realizzazione della biblioteca "all'aperto" mediante rivalutazine di uno spazio presente all'interno del cortile della biblioteca  al fine di creare un punto piacevole d'incontro  per svariate attività culturali che possono concorre ad una maggiore visibilità dei servizi offerti. </t>
  </si>
  <si>
    <t>Predisposizine atto di nomina; reperimento curriculum - verifica compensi connessi alla carica - verifica dei dati relativi all'assunzione di altre cariche - verifica delle dichiarazione di cui all'articiolo 2, della Legge 5 luglio 1982, n. 441 e delle attestazioni e dichiarazioni di cui agli articoli 3 e 4 della medesima Legge</t>
  </si>
  <si>
    <t>Aggiornamento sito comunale in base alle risultanze delle elezioni del 25/05/2019 - Inserimento dei dati anagrafici / professionali, di ciascun eletto nell'appostito applicativi messo a disposizione da parte del Ministero dell'Interno.</t>
  </si>
  <si>
    <t xml:space="preserve">Cooperazione tra l'I.C.C. ed il Comune di Cherasco per la crescita formativa delle nuove generazioni. </t>
  </si>
  <si>
    <t>Organizzazione con l'Istituto Comprensivo di Cherasco di una o più sedute al fine di concordare, anche economicamente, quali sono le azioni da realizzare nel corso dell’anno scolastico nell’ottica di un comune impegno per la crescita formativa delle nuove generazioni e della comunità locale.</t>
  </si>
  <si>
    <t xml:space="preserve">Predisposizione informativa per gli alunni dei genitori nella quale vengono spiegati i vari servizi che il Comune offre ed i relativi costi - Incontro con l'Istituto Compresivo di Cherasco per l'organizzazione degli stessi in collaborazione del personale docente e collaboratori scolastici - Individuazione esigenze delle famiglie ed adeguamento dei servizi - Smistamento delle istanze d'iscrizione - individuazine ed affidamento esterno a ditte del settore;  </t>
  </si>
  <si>
    <t>r</t>
  </si>
  <si>
    <t>Garantire il rilascio delle credenziali per accesso a "Sistema Piemonte - Fornire assistenza nella compilazione ed inotro delle istanze - verifica requisiti - istruttoria finale</t>
  </si>
  <si>
    <t>Rendere effettivo il diritto allo studio ed all'istruzione e formazione per tutti gli allievi in particolari situazioni di difficoltà economica</t>
  </si>
  <si>
    <t>Rispetto dei tempi e delle fasi così come indicato dalla Circolare pervenuta da parte della Regione Piemonte ovvero gli adempimenti dei Comuni e l’istruttoria delle domande relative al solo contributo statale per libri di testo devono necessariamente essere conclusi entro il 15/2/2019 per l’anno scolastico2017/18 ed entro il 15/3/2019 per l’anno scolastico2018/19.</t>
  </si>
  <si>
    <t>Compilazione modulistica prevista dalla Regione Piemonte per la richiesta dei contributi a favore delle scuole dell'infanzia paritarie - Erogazione del contributo Regionale all' "Asilo infantile di Roreto" - Rendicontazione finale alla Regione Piemonte.</t>
  </si>
  <si>
    <t>Rispetto dei tempi e delle fasi così come indicato dall'annuale bando Regionale</t>
  </si>
  <si>
    <t>Garantire, per ogni anno in cui scade l'appalto di uno o più servizi, l'affidamento delle prestazioni nelle forme previste dal codice degli appalti e nei tempi che garantiscano la NON interruzione del servizio.</t>
  </si>
  <si>
    <t>Individuazione della forma di gara tenendo conto degli importi dei vari servizi - eventuale affidamento alla Centrale Unica di Committenza di Bra - redazione capitolato ed ogni altrro atto necessario - acquisizione CIG/CUP - Gara - Affidamento - Stipula contratto.</t>
  </si>
  <si>
    <t>GESTIONE AMMINISTRATIVA/CONTABILE DEL PERSONALE</t>
  </si>
  <si>
    <t>GESTIONE ATTIVITA’ SU ENTRATE TRIBUTARIE E NON TRIBUTARIE</t>
  </si>
  <si>
    <t>AFFIDAMENTO SERVIZIO AFFISSIONI TRIENNIO 2019/2020/2021</t>
  </si>
  <si>
    <t>CENSIMENTO – RIORDINO CONCESSIONI – AGGIORNAMENTO DATI – CIMITERI PRESENTI SUL TERRITORIO CHERASCHESE.</t>
  </si>
  <si>
    <t>EMISSIONE DELLE FATTURE IN FORMATO ELETTRONICO</t>
  </si>
  <si>
    <t>REDAZIONE DEL BILANCIO DI MANDATO E RELAZIONE DI INIZIO MANDATO IN OCCASIONE DELLE ELEZIONI AMMINISTRATIVE</t>
  </si>
  <si>
    <t>VERIFICA STRAORDINARIA DI CASSA IN OCCASIONI DELLE ELEZIONI</t>
  </si>
  <si>
    <t>CENSIMENTO DEGLI IMPIANTI PUBBLICITARI PER UNA CORRETTA TASSAZIONE</t>
  </si>
  <si>
    <t>Tenuta fascicoli personali - gestione contributiva, assicurativa e fiscale - gestione degli esiti dell'assistenza fiscale del dipendente - gestione dei rapporti contributivi - monitoraggio spese di personale - redazione questionari SOSE</t>
  </si>
  <si>
    <t>Garantire le attività connesse nel rispetto e nei modi previsti dalla normativa vigente. Approfondimento dell'armonizzazione contabile relativamente alla spesa per il personale al fine di perfezionare il sistema di imputazione a bilancio e consuntivazione</t>
  </si>
  <si>
    <t>A seguito delle verifiche effettuate si richiede al servizio di mantenere l'attuale tassazione.</t>
  </si>
  <si>
    <t>Invio modelli precompilati e personalizzati - attivazione del servizio di calcolo dell'importo dovuto direttamente allo sportello e via mail - supporto al cittadino nei restanti adempimenti anche non comportanti alcun pagamento tributario - integrazione banche dati - recupero evasione fiscale</t>
  </si>
  <si>
    <t>Affidamento del servizio nei modi e nelle forme previste dal vigente codice degli appalti.</t>
  </si>
  <si>
    <t>Controllo delle concessioni inerenti un padiglione per ogni cimitero.</t>
  </si>
  <si>
    <t>Riassetto e riordino degli otto cimiteri presenti sul territorio Cheraschese - verifica concessioni - ricerca eredi - rinnovo e /o dismissione - redazione atti consequenziali.</t>
  </si>
  <si>
    <t>Produzione, trasmissione e conservazione delle fatture, attraverso un sistema digitale nei modi e nelle forme previste dalla Legge di Bilancio 2018</t>
  </si>
  <si>
    <t>Adozione di tutte le attività per l'attivazione della fatturazione elettronica - acquisizione firma digitale per i servizi non ancora provvisti, conservazione delle fatture ai fini fiscali, trasmissione delle stesse attraverso il Sistema di Interscambio  predisposto dall'Agenzia delle Entrate (SdI)</t>
  </si>
  <si>
    <t>Redazione di fine ed inizio mandato che evidenzi per la prima la situazione finanziaria dell'ente e tute le attività attuate durante il mandato e per la seconda  la situazione finanziaria e patrimoniale, nonché la misura dell'indebitamento dell'Ente</t>
  </si>
  <si>
    <t xml:space="preserve">Redazione della verifica straordinaria di cassa le rispetto di quanto disciplinato dal vigente regolamento di contabilità </t>
  </si>
  <si>
    <t>Rispetto dei tempi così come previsto dall'art. 224 del TUEL</t>
  </si>
  <si>
    <t>Rispetto dei tempi al fine di garantire il coordinamento della finanza pubblica, il rispetto dell'unità economica e giuridica ed il principio di trasparenza delle decisioni di entrata e di spesa</t>
  </si>
  <si>
    <t>Censimento di tutti gli impianti pubblicitari esistenti sul territorio comunale - verifica di tutte le autorizzazioni rilasciate nel Comune di Cherasco nel corso degli anni</t>
  </si>
  <si>
    <r>
      <t xml:space="preserve">Rispetto del </t>
    </r>
    <r>
      <rPr>
        <sz val="12"/>
        <rFont val="Tahoma"/>
        <family val="2"/>
      </rPr>
      <t>decoro urbano, dell’ambiente. Miglioramento della qualità dei servizi  - Riorganizzazine degli spazi - Regolarizzazione delle autorizzazioni e dei pagamenti.</t>
    </r>
  </si>
  <si>
    <t>ELEZIONI EUROPEE, REGIONALI ED AMMINISTRATIVE  DEL 25/05/2019</t>
  </si>
  <si>
    <t xml:space="preserve">INGRESSO DEFINITIVO NELL’ANPR </t>
  </si>
  <si>
    <t>CENSIMENTO PERMANENTE DELLA POPOLAZIONE</t>
  </si>
  <si>
    <t xml:space="preserve">RILEVAZIONI DEMOGRAFICHE PER L’ANNO 2017 – ATTIVITÀ DI PRODUZIONE STATISTICA DEMOGRAFICA DEGLI UFFICI COMUNALI E DEGLI UFFICI TERRITORIALI DEL GOVERNO E NOVITÀ SULLE MODALITÀ DI INVIO DEI DATI </t>
  </si>
  <si>
    <r>
      <t>AGGIORNAMENTO GENERALE DELLA TOPONOMASTICA.</t>
    </r>
    <r>
      <rPr>
        <sz val="10"/>
        <rFont val="Century Gothic"/>
        <family val="2"/>
      </rPr>
      <t xml:space="preserve"> </t>
    </r>
  </si>
  <si>
    <t>RILASCIO C.I.E. NEGLI  UFFICI DI CHERASCO E RORETO</t>
  </si>
  <si>
    <t>Revisione straordinaria delle liste elettorali - Revisione straordaria speciale per i cittadini comunitari - gestione voto elettori residenti all'estero ed iscritti all'Aire - gestione voto elettori temporaneamente all'estero - Predisposizione manifesti e modulistica per il normale svolgimento della tornata elettorale - raccolta firme dei candidati e dei sottoscrittori - rilascio della certificazione dei candidati e dei sottoscrittori  - stampa liste sezionali per seggio - rilascio duplicati tessere elettorali</t>
  </si>
  <si>
    <t>Espletamento delle attività connesse all'obiettivo al fine di evitare possibili errori ed omissioni sulla formazione dell'elenco degli elettori aventi diritto al voto permettendo così una corretta procedura elettorale.</t>
  </si>
  <si>
    <t>Ingresso definitivo in ANPR del Comune di Cherasco entro il mese di febbraio c.a.</t>
  </si>
  <si>
    <t>Formazione di un'unica banca dati con le informazioni anagrafiche della popolazione residente a cui potrà accedere l'intera Pubblica Amministrazione e tutti coloro che sono interessati ai dati anagrafici, in particolare i gestori dei pubblici sevizi.</t>
  </si>
  <si>
    <t>Predisposizione del materiale, formazione e coordinamento del lavoro dei rilevatori. Corretta informazione della popolazione - assistenza nella compilazione - trasmissione dei questionari - allineamento dell'anagrafe con i dati rilevati</t>
  </si>
  <si>
    <t>Completamento del censimento permanente della popolazione entro il 31/12/2019;</t>
  </si>
  <si>
    <t>Formazione  del personale per la completa comprensione della procedura - informazione alla cittadinanza - avvio definitivo al rilascio della carta d'identità elettronica presso la sede decentrata della frazione Roreto di Cherasco</t>
  </si>
  <si>
    <t>Entro il mese di febbraio 2018, rilascio della carta d'identità elettronica anche nella sede distaccata della frazione Roreto a cui fanno capo le frazioni di Roreto - Veglia - Bricco e Cappellazzo.</t>
  </si>
  <si>
    <t>Centralizzazione della fase di raccolta dati di tutte le indagini e le rilevazioni effettuate dall'Istituto di Statistica su un'unica piattaforma - adeguamento modifiche necessarie ai propri sistemi informatici - redazione nuove rilevazini riguardo alle convivenze di fatto, unini civili, separazioni e divorzi</t>
  </si>
  <si>
    <t>Semplificazione dell’attività di trasmissione dei dati demografici all’Istat prima che avvenga il subentro dell’ANPR alle singole anagrafi comunali.</t>
  </si>
  <si>
    <t>Intitolazione di alcune strade della frazione Cappellazzo</t>
  </si>
  <si>
    <t>Mappatura del territorio della Frazione Cappellazzo in collaborazione con l'u.t.c. del Comune - aggiornamento della toponomastica attraverso l'intitolazione di specifiche vie - revisione della numerazione civica - allineamento con la banca dati anagrafica comunale.</t>
  </si>
  <si>
    <t>APPROVAZIONE  DEFINITIVA DELLA  VARIANTE PARZIALE AL PIANO REGOLATORE GENERALE COMUNALE N 18/R CON DEFINIZIONE DELLA PROCEDURA DI V.A.S. E DEFINIZIONE DEL PROCECEDIMENTO  DI MODIFICA DEL PRGC AI SENSI DEL COMMA 12° DELL’ART. 17 DELLA LR 56/77;</t>
  </si>
  <si>
    <t>DEFINIZIONE DEI PERMESSI DI COSTRUIRE CONVENZIONATI  CON    VERIFICA DELL’ESECUZIONE DELLE OPERE DI URBANIZZAZIONE  A SCOMPUTO  ED ACQUISIZIONE AL PATRIMONIO COMUNALE DELLE RELATIVE AREE PER SERVIZI PUBBLICI.</t>
  </si>
  <si>
    <t>CONDONI EDILIZI RIMASTI INEVASI  - RIVISITAZIONE DELLE ISTANZE INEVASE, RICHIESTE INTEGRAZIONI DOVE NECESSARIO E CHIUSURA DI TUTTE LE ISTANZE POSSIBILI, CON ADOZIONE DEL PROVVEDIMENTE FINALE</t>
  </si>
  <si>
    <t>GESTIONE DEL SERVIZIO INFORMATICO.</t>
  </si>
  <si>
    <t>Predisposizione atti per la conclusione definitiva della variante parziale 18R avviata alla fine dell'anno 2017 -  definizione della procedura VAS - trasmissione in Regione della modifica al P.R.G.C.</t>
  </si>
  <si>
    <t>Redazione finale variante parziale 18R</t>
  </si>
  <si>
    <t>Razionalizzazione dei alcune edicole funerarie - adeguamento campi comuni di dispersione delle ceneri - potenziamento procedura informatica per il rilacio dei permessi di costruire per le edicole funerarie</t>
  </si>
  <si>
    <t>Aggiornamento piano regolatore cimiteriale</t>
  </si>
  <si>
    <t>Controllo delle istanze di condono edilizio risalenti al 1985/86 - potenziamento procedura informatica.</t>
  </si>
  <si>
    <t>Richiesta integrazioni necessarie al fine della conclusione dell'iter o, in alternativa, archiviazione d'ufficio.</t>
  </si>
  <si>
    <r>
      <t xml:space="preserve">AGGIORNAMENTO </t>
    </r>
    <r>
      <rPr>
        <b/>
        <sz val="11"/>
        <rFont val="Century Gothic"/>
        <family val="2"/>
      </rPr>
      <t>PIANO REGOLATORE CIMITERIALE SULLA BASE DELLE NUOVE ESIGENZE VENUTESI A CREARE IN SEGUITO AL MUTAMENTO DI ALCUNE POSIZIONI ALL’INTERNO DEI CIMITERI COMUNALI.</t>
    </r>
  </si>
  <si>
    <t>DEFINIZIONE DEI PIANI ESECUTIVI CONVENZIONATI  CON    VERIFICA DELL’ESECUZIONE DELLE OPERE DI URBANIZZAZIONE  A SCOMPUTO  ED ACQUISIZIONE AL PATRIMONIO COMUNALE DELLE RELATIVE AREE PER SERVIZI PUBBLICI</t>
  </si>
  <si>
    <t>Definizine dei Piani esecutivi più vecchi, con controllo dell’esecuzione delle opere di urbanizzazione  realizzate a scomputo di oneri di urbanizzazione ed acquisizione al patrimonio comunale dei relativi sedimi adibiti a servizio pubblico.</t>
  </si>
  <si>
    <t>Invio solleciti per la conclusione dell'iter, o, alternativamente, archiviazione d'ufficio</t>
  </si>
  <si>
    <t>Informatizzazione condoni e pratiche giacenti per ridurre l'afflusso dei professionisti esterni e rendere tutto accessibile on line</t>
  </si>
  <si>
    <t>Dematerializzazione degli archivi, avvio delle comunicazioni telematiche, attivazione servizi on - line, adozione sistema sulla sicurezza informatica, gestione contratti software - manutenzione - risoluzioni problematiche sulla rete</t>
  </si>
  <si>
    <t>Graduale trasformazione digitale sotto il profilo tecnologico, amministrativo ed organizzativo.</t>
  </si>
  <si>
    <t>APPALTO DEL SERVIZIO DI MANUTENZIONE DEL VERDE PUBBLICO</t>
  </si>
  <si>
    <t>GARANTIRE UNA EFFICIENTE GESTIONE DELLE ATTIVITA' MANUTENTIVE ATTRAVERSO LA SQUADRA OPERAI</t>
  </si>
  <si>
    <t>APPALTO DEL SERVIZIO DI MANUTENZIONE DELLE STRADE E DEGLI IMMOBILI DELLE FRAZIONI OLTRE STURA</t>
  </si>
  <si>
    <t>PROGETTAZIONE DI FATTIBILITA' DELLA RISTRUTTURAZIONE FABBRICATO EX ASILO IN FRAZIONE VEGLIA</t>
  </si>
  <si>
    <t>RESTAURO CHIESA DI SAN GREGORIO</t>
  </si>
  <si>
    <t>RIORDINO, SISTEMAZIONE ED INVENTARIAZIONE ARCHIVIO COMUNALE DI DEPOSITO</t>
  </si>
  <si>
    <t>ORGANIZZAZIONE DEL SERVIZIO DI RIPRISTINO DELLA VIABILITA' IN SEGUITO AD EVENTI ATMOSFERICI</t>
  </si>
  <si>
    <t>Manutenzione ordinaria dei fabbricati - allestimento di manifestazioni pubbliche . Cura degli spazi pubblici e decoro della città - atti propedeutici alle consultazioni elettorali - tenuta a norma dell'autoparco - servizio di pronta disponibità</t>
  </si>
  <si>
    <t>Essendo il Comune di Cherasco attivo in molti aspetti, soprattutto su attività non programmate, si richiede al personale di dare un servizio di pronta disponibilità ed adeguamento alle varie situazioni</t>
  </si>
  <si>
    <t>p</t>
  </si>
  <si>
    <t>Attivazione procedure per la stipula di un nuovo contratto per il servizio di manutenzione del verde pubblico.</t>
  </si>
  <si>
    <t>L'appalto ha  per oggetto  l'esecuzione del servizio  di manutenzione e  pulizia (compreso sgombero dei materiali di risulta e loro smaltimento) dei  luoghi  siti  in  Cherasco capoluogo e frazioni.</t>
  </si>
  <si>
    <t>I servizi oggetto dell’affidamento riguardano la manutenzione del territorio e degli edifici comunali nelle frazioni di Roreto, Bricco, Cappellazzo e Veglia.</t>
  </si>
  <si>
    <t>Attivazione procedure per la stipula di un nuovo contratto per il servizio di manutenzione delle strade e degli immobili delle frazioni Oltre Stura.</t>
  </si>
  <si>
    <t>Realizzazione magazzino per i cantonieri  e ricavo di alcuni locali da adibire a seggio per le consultazioni elettorali</t>
  </si>
  <si>
    <t>Individuazione professionista al quale verrà affidata la progettazione di fattibilità della ristrutturazione dell'ex asilo della frazione Veglia</t>
  </si>
  <si>
    <t>Individuazione professionista al quale verrà affidata la progettazione di fattibilità degli ulteriori interventi di restauro della chiesa di San Gregorio</t>
  </si>
  <si>
    <t>Progressivo restauro della Chiesa</t>
  </si>
  <si>
    <t>Predisposizione appalto ed esecuzione dei lavori nel primo semestre 2019</t>
  </si>
  <si>
    <t>Realizzazione consolidamento e restaurop delle parti deteriorate della zona basamentale della torre civica, così come autorizzato dalla competente Sopraintendenza</t>
  </si>
  <si>
    <t>Progettazione ed esecuzione delle piccole esigenze che emergeranno in corso d'anno</t>
  </si>
  <si>
    <t>Pronta risposta alle piccole necessità sulla base delle risorse previste in bilancio e sulle indicazioni fornite dall'Amministrazione Comunale.</t>
  </si>
  <si>
    <t>Riordino documentazione - scarto fascicoli non pertinenti - distribuzione della documentazione che non necessita di conservazione.</t>
  </si>
  <si>
    <t>Rimozione di gran parte di documentazione che per legge non necessità più di essere conservata, il tutto finalizzato a ragioni di sicurezza in quanto l'archivio, sito all'ultimo piano, ha un carico che grava sul pavimento di gran lunga superiore a quanto collaudato.</t>
  </si>
  <si>
    <t>Controllo e verifica dell'entità atmosferica - Verifica delle condizioni di percorribilità del fondo stradale - spargimento di sabbia o materiale antigelo - sgombero nei passaggi ed accessi ad edifici pubblici, ripristono viabilità in caso di danneggiamenti connessi alle avversità atmosferiche</t>
  </si>
  <si>
    <t>Costituzione di un nucleo operativo nei mesi da Ottobre a Marzo in grado di sopperire a tutte le attività connesse all'obiettivo in esame.</t>
  </si>
  <si>
    <t>10.1 - Restauro locali Palazzo Gotti di Salerano</t>
  </si>
  <si>
    <t>Non quantificabile in quanto in attesa di finanziamento</t>
  </si>
  <si>
    <t>$</t>
  </si>
  <si>
    <t>10.2 -  Studio di fattibilità per la realizzazione di una rotattoria all'incrocio tra la SP 662 e la strada comunale in Frazione Cappellazzo - nanutenzine straordinaria alla rete stradale</t>
  </si>
  <si>
    <t>progettazione esecutiva per l'anno 2020 nel quale sono previste i primi stanziamenti</t>
  </si>
  <si>
    <t>10.3 - Realizzazione nuovo polo scolastico nella frazione Bricco - scuola primaria</t>
  </si>
  <si>
    <t>Affidamento ed inizio lavori</t>
  </si>
  <si>
    <t>10.4 - Progettazione fattibnilità costruzione di una rotatoria nell'incrocio tra la S.S. 231 e via Fossano</t>
  </si>
  <si>
    <t>Realizzazione dell'opera nell'anno 2020 mediante fondi privati</t>
  </si>
  <si>
    <t xml:space="preserve">10.5 - Studio di fattibilità per la sistemazione del piazzale delle scuole della Frazione Roreto </t>
  </si>
  <si>
    <t>Realizzazione di tale opera nell'anno 2021</t>
  </si>
  <si>
    <t xml:space="preserve">10.6 - Acquisto arredi per nuova palestra in Cherasco Capoluogo </t>
  </si>
  <si>
    <t>Realizzazione di una nuova palestra in via D. Galimberti al fine di soddisfare al meglio le crescenti esigenze degli utenti</t>
  </si>
  <si>
    <t>10.7 - Eventuale attivazione della procedura di gara per la costruzione di una nuova scuola primaria in Cherasco Capoluogo</t>
  </si>
  <si>
    <t>Non quantificabile in quanto in la Regione ha giudicato idoneo l'intervento ma non ha ancora provveduto a finanziare l'opera</t>
  </si>
  <si>
    <t xml:space="preserve">10.8 - Progettazione ed avvio appalto dei lavori relativi al progetto ALCOTRA </t>
  </si>
  <si>
    <t>Realizzazione di un percorso naturalistico nei sentieri dei rii di Cherasco con allestimento di un punto informativo nell'attuale Chiesa di San Giacomo</t>
  </si>
  <si>
    <t>10.9 - Approvazione progetto esecutivo ed esecuzione lavori per il recupero e messa in sicurezza della Cappella di San Giacomo, opera strattemente connessa con l'attività di cui sopra</t>
  </si>
  <si>
    <t>Restauro interno della Cappella di San Giacomo al fine di creare un punto informativo legato al progetto ALCOTRA</t>
  </si>
  <si>
    <t>10.10 - Fse progettuale e realizzativa inerente interventi di miticazione del rischio idrogeologico del versante afferente la località di San Bartolomeo</t>
  </si>
  <si>
    <t xml:space="preserve"> 10.11 - Acquisizione area privata  - progetto di fattibilità - progettazine definitiva di un primo lotto nel 2019 con completamento dell'opera nell'anno 2020</t>
  </si>
  <si>
    <t>Realizzazione di un campo sportivo di tiro con l'arco in Frazione Roreto con fine lavori previsto nell'anno 2020.</t>
  </si>
  <si>
    <t>10.12 - Individuazine interventi di sicurezza nel campo dell'edilizia scolastica e relativa progettazione</t>
  </si>
  <si>
    <t xml:space="preserve">Nell'anno 2021 dovranno essere individuati quali sono gli interventi di edilizia pubblica più necessari e provvedere alla loro progettazione </t>
  </si>
  <si>
    <t>10.13 - Individuazione degli interventi di viabilità necessari nel centro storico</t>
  </si>
  <si>
    <t>Per l'anno 2021 occorrerà progettare interventi volti alla sicurezza del transito viario nel centro storico in riferimento elle fasce deboli di utenza.</t>
  </si>
  <si>
    <t>RACCOLTA DIFFERENZIATA – AMPLIAMENTO DEL SERVIZIO PORTA A PORTA – DISTRIBUZIONE CONTENITORI RACCOLTA INDIFFERENZIATA “ECOBOX”</t>
  </si>
  <si>
    <t>GESTIONE DEL PREMIO CHERASCO STORIA</t>
  </si>
  <si>
    <t>ATTIVITA' RIVOLTE ALLA TERZA ETA'</t>
  </si>
  <si>
    <t>PROMOZIONE EVENTI SPORTIVI</t>
  </si>
  <si>
    <t>ORGANIZZAZIONE "FIERA DEL VITELLO GRASSO" E FIERA DI "S. MARTINO"</t>
  </si>
  <si>
    <t>PROMOZIONE MANIFESTAZIONI TURISTICHE</t>
  </si>
  <si>
    <t>CINEMA "GALATERI" - PROMOZIONE DI INIZIATIVE RIVOLTE A PARTICOLARI FASCE D'ETA'</t>
  </si>
  <si>
    <t>COORDINAMENTO SERVIZIO INFORMAGIOVANI E SERVIZIO CIVILE</t>
  </si>
  <si>
    <t>Campagne informative sulle modalità corrette di differenziazine dei rifiuti e sul compostaggio domestico - distribuzione dei sacchetti per la raccolta dell'rsu indifferenziato, della plastica e della carta, dei contenitori delle pile e degli olii esausti, ecobox</t>
  </si>
  <si>
    <t>Sostanziale riduzione complessiva della produzione dei rifiuti con conseguemnte aumento della raccolta DIFFERENZIATA</t>
  </si>
  <si>
    <t xml:space="preserve">Organizzazione attività connesse al progetto "Cherasco Storia" il quale premia autori che trattano temi storici - ricerca sponsorizzazioni con eventuali istanze di finanziamento e rendicontazione </t>
  </si>
  <si>
    <t>Garantire la buona riuscita del progetto, sostenendo il più possibile, la copertura dei costi derivanti dal progetto in esame</t>
  </si>
  <si>
    <t>Cura dei rapporti con i Presidenti dei due Centri d' incontro per accertarsi delle esigenze e/o problematiche derivanti dalla gestione delle strutture - promozione ed organizzazione di un soggiorno marino rivolto a cittadini della terza età - organizzazione servizio di trasporto mercatale / cimiteriale - organizzazione eventi da promuovere all'Università della terza età.</t>
  </si>
  <si>
    <t>Mettere in atto tutte le attività ritenute utili a garantire alle persone che si trovano nella fascia della terza età di continuare a coltivare interessi, di partecipare alla vita sociale, a sentirsi vivi, accettati ed utili.</t>
  </si>
  <si>
    <t>Erogazione contributi a società sportive - collaborazione con le Associazioni presenti sul territorio - Organizzazine manifestazioni sportive</t>
  </si>
  <si>
    <t>Collaborazione con le società sportive per promuovere il più possibile lo sport quale strumento da poter utilizzare per l’inclusione sociale, l’integrazione e le pari opportunità.</t>
  </si>
  <si>
    <t>Riscoperta e valorizzazione di antiche tradizini che costituiscono il patrimonio cultura della propria identità storica e culturale</t>
  </si>
  <si>
    <t>Organizzazione "fiera del Vitello grasso" e "fiera di San Martino" attraverso la predisposizione di volantini pubblicitari, acquisto premi per i partecipanti, organizzazione momento conviviale, sonorizzazione dei luoghi in cui si svolgono le manifestazioni, ricerca sponsor.</t>
  </si>
  <si>
    <t>Individuazine possibili fonti di finanziamento</t>
  </si>
  <si>
    <t>Riduzione della spesa pubblica derivante dalla promozione della manifestazioni turistiche</t>
  </si>
  <si>
    <t>Organizzazione rassegne dedicate ad una fascia di età over 65 e scolastica.</t>
  </si>
  <si>
    <t>Incremento della crescita culturale della città di Cherasco - offerta di occasioni di incontro e di svago alla popolazione del territorio Cheraschese</t>
  </si>
  <si>
    <t>Informare i giovani sulle possibilità lavorative - promozione del Servizio Civile Nazionale</t>
  </si>
  <si>
    <t>Informazione, formazione, promozione ed animazione giovanile - creazione di spazi in incontro con i giovani Cheraschesi - aggiornamento costante del sito "informagiovani" - collaborazioni con le associazioni del territorio - redazione progetto Servizio Civile Nazionale Volontario.</t>
  </si>
  <si>
    <t>PRESIDIO COSTANTE E METICOLOSO DEL TERRITORIO</t>
  </si>
  <si>
    <t>POLITICHE PER LA SICUREZZA ED EDUCAZIONE STRADALE</t>
  </si>
  <si>
    <t xml:space="preserve">POTENZIAMENTO SERVIZIO VIDEOSORVEGLIANZA </t>
  </si>
  <si>
    <t>MAGGIORE CONTROLLO ETTRAVERSO RILEVATORE IL ETTRONICO DELLA VELOCITA’ SULLA S.P.661 E S.P. 662</t>
  </si>
  <si>
    <t>MAGGIORE CONTROLLO ATTRAVERSO IL SISTEMA DI VIDEOSORVEGLIANZA DI GESTIONE E TRACCIAMENTO TARGHE PER VIOLAZIONE DELL’OMESSA REVISIONE ED OMESSA ASSICURAZIONE SULLA S.P. 662</t>
  </si>
  <si>
    <t>Garantire un presidio costante e meticoloso del territorio.</t>
  </si>
  <si>
    <t>Presenza nei plessi scolastici, presidi nelle giornate di mercato, fiere e manifestazioni, controllo corretta manutenzione della vegetazione a bordo strada per garantire la visibilità della segnaletica, controllo rifiuti abbandonati sul territorio, controllo rispetto delle regole per i proprietari dei cani</t>
  </si>
  <si>
    <t>garantire una maggiore sicurezza sul territorio attraverso un'attività di vigilanza e di assidua presenza degli operatori della Polizia Municipale, privilegiando azioni che facciano emergere I'aspetto preventivo e sostengano le fasce più deboli della popolazione.</t>
  </si>
  <si>
    <t>G</t>
  </si>
  <si>
    <t>Assiduo e costante presidio del territorio  - corsi di educazine stradale nelle scuole - interventi periodici sugli attraversamenti pedonali - controllo del territorio mediante strumenti di rilevazione della velocità.</t>
  </si>
  <si>
    <t>Monitoraggio costante del territorio  per una maggior sicurezza e tutela dei cittadini</t>
  </si>
  <si>
    <t>Estenzione rete di videosorveglianza mediante attivazione di nuove telecamere in punti ritenuti strategici - controllo delle aree più a rischio, vigilanza e controllo del corretto conferimento, gestione, raccolta e smistamento dei rifiuti</t>
  </si>
  <si>
    <t>Rientro delle numerose segnalazioni di disagio e pericolo ed incidentabilità del tratto di strada in esame</t>
  </si>
  <si>
    <t>Controllo infrazioni ai limiti di velocità in modalità bidirezionali nel tratto S.P. n. 661 - Corso Luigi Einadi</t>
  </si>
  <si>
    <t>Incremento dei controlli attraverso il sistema di telecamera "intelligente" per il tracciamento delle tarche e verifica dell'omessa revisione ed assicurazione</t>
  </si>
  <si>
    <t xml:space="preserve">Diminuzione degli autoveicoli che transitano in violazione dell’art. 80 c. 14 C.d.S (omessa revisione periodica) e in violazione dell’art. 193 C.d.S. (circolazione di veicolo privo di certificato assicurativo). </t>
  </si>
  <si>
    <t>RILASCIO AUTORIZZAZIONI TEMPORANEE IN OCCASIONE DEI VARI “MERCATINI”</t>
  </si>
  <si>
    <t xml:space="preserve">RILASCIO TESSERINO AGLI OPERATORI NON PROFESSIONALI RESIDENTI NEL COMUNE DI CHERASCO O PROVENIENTI DA FUORI REGIONE CHE PARTECIPANO AI “MERCATINI”.  </t>
  </si>
  <si>
    <t>PREDISPOSIZIONE REGOLAMENTO COMUNALE PER I MERCATINI DELL’ANTIQUARIATO E RELATIVA APPROVAZIONE DA PARTE DEL CONSIGLIO COMUNALE</t>
  </si>
  <si>
    <t xml:space="preserve">GESTIONE DELLE PROCEDURE INERENTI GLI ESERCIZI COMMERCIALI (APERTURA, TRASFERIMENTO, AMPLIAMENTO, SUBINGRESSO, CESSAZIONE).  </t>
  </si>
  <si>
    <t>GESTIONE DELLE PROCEDURE INERENTI IL COMMERCIO SU AREE PUBBLICHE (RILASCIO AUTORIZZAZIONI,  SUBINGRESSO, CESSAZIONE, PROVVEDIMENTI DI CONCESSSIONE POSTEGGI SUI MERCATI SETTIMANALI)</t>
  </si>
  <si>
    <t>GESTIONE PROCEDURE E RILASCIO AUTORIZZAZIONI DI P.S. E POLIZIA AMMINISTRATIVA.</t>
  </si>
  <si>
    <t>GESTIONE PROCEDURE E RILASCIO AUTORIZZAZIONI PER ATTIVITA’ DI SOMMINISTRAZIONE DI ALIMENTI E BEVANDE.</t>
  </si>
  <si>
    <t xml:space="preserve">VERIFICA DOCUMENTAZIONE IN MATERIA DI SICUREZZA PRODOTTA DAGLI ORGANIZZATORI DELLE VARIE MANIFESTAZIONI E RELATIVA TRASMISSIONE ALLE AUTORITA’ COMPETENTI. </t>
  </si>
  <si>
    <t>Garantire la partecipazione ai vari mercati a tutti i soggetti che ne facciano richiesta previo accertamento dei requisiti di partecipazione.</t>
  </si>
  <si>
    <t>Rilascio autorizzazioni termporanee ai sogetti legittimati ad ottenerle, con validità temporale limitata al giorno in cui si svolge ogni singolo mercato.</t>
  </si>
  <si>
    <t>Rilascio dei tesserini ai soggetti residenti nel Comune di Cherasco o provenienti da fuori Regione</t>
  </si>
  <si>
    <t xml:space="preserve">Rispetto dei tempi e delle modalità previste dalla legge regionale 31 ottobre 2017, n. 16 sono state introdotte alcune modificazioni alla legge regionale 12 novembre 1999, n. 28, recante “Disciplina, sviluppo ed incentivazione del commercio in Piemonte, in attuazione del decreto legislativo 31 marzo 1998, n. 114). </t>
  </si>
  <si>
    <t>Predisposizione regolamento comunale per i mercatini dell'antiquariato a seguito di modica normativa</t>
  </si>
  <si>
    <t>Preparazione del Regolamento comunale per i mercatini dell'antiquariato e della relativa deliberazione da sottoporre all'approvazione del Consiglio Comunale nel rispetto dei nuovi criteri per l'esercizio della vendita occasionale sui vari Mercatini emanati con la DGR n. 12-6830 del 11.05.2018, alla quale sono seguite le determinazioni dirigenziali n.255 del 15.6.2018 e 282 del 5.7.2018 contenenti i modelli e le disposizioni attuative.</t>
  </si>
  <si>
    <t>Gestione delle procedure inerenti gli esercizi commerciali mediante rilascio dei titoli abilitativi di seguito indicati: segnalazione certificata di inizio attività (Scia semplice, unica o condizionata), autorizzazione espressa, silenzio assenso - comunicazione.</t>
  </si>
  <si>
    <t>Gestione e rilascio delle autorizzazione di P.S. e polizia Amministrativa da parte degli esercenti richiedenti, previa verifica dei requisiti</t>
  </si>
  <si>
    <t>Cura della parte burocratica inerente gli esercizi di somministrazione  al pubblico di alimenti e bevande consistente nella preventiva individuazione del regime giuridico a cui debbono essere sottoposti i vari interventi, nella verifica della documentazione prodotta e dei requisiti soggettivi previsti dalla legge per l’esercizio dell’attività commerciale e nel successivo rilascio dell’autorizzazione espressa, quando prevista dalla legge.</t>
  </si>
  <si>
    <t>Cura della parte burocratica inerente le attività che necessitano di un titolo abilitativo di polizia amministrativa, consistente nella preventiva individuazione del regime giuridico a cui debbono essere sottoposti i vari interventi, nella verifica della documentazione prodotta e dei requisiti soggettivi previsti dalla legge per l’esercizio dell’attività commerciale e nel successivo rilascio dell’autorizzazione espressa, quando prevista dalla legge.</t>
  </si>
  <si>
    <t>Rilascio dei titoli abilitativi di seguito indicati: segnalazione certificata di inizio attività (Scia semplice, unica o condizionata), autorizzazione espressa, silenzio assenso - comunicazione.</t>
  </si>
  <si>
    <t>Assicurare la massima sicurezza sia in termini di security che di safety, durante lo svolgimento di pubbliche manifestazioni, anche in relazione al pericolo derivante dalla minaccia terroristica.</t>
  </si>
  <si>
    <t>Verifica preliminare della documentazione in materia di sicurezza di volta in volta prodotta dagli organizzatori delle varie manifestazioni che caratterizzano la Città di Cherasco e trasmissione della stessa alle Autorità competenti per le eventuali, successive valutazioni.</t>
  </si>
  <si>
    <t>individuazione del regime giuridico a cui debbono essere sottoposti le varie istanze inerenti il comercio su aree pubbliche, mediante verifica della documentazione prodotta e dei requisiti soggettivi previsti dalla legge per l’esercizio dell’attività commerciale e nel successivo rilascio dell’autorizzazione espressa, quando prevista dalla legge.</t>
  </si>
  <si>
    <t>individuazione del regime giuridico a cui debbono essere sottoposte le varie istanze inerenti gli esercizi commericali, verifica della documentazione prodotta e dei requisiti soggettivi previsti dalla legge per l’esercizio dell’attività commerciale e nel successivo rilascio dell’autorizzazione espressa, quando prevista dalla legge.</t>
  </si>
  <si>
    <t>campi a cura del Nucleo di Valutazione</t>
  </si>
  <si>
    <t>Interventi mirati alla risoluzione ed al supporto inerenti gli aspetti tecnici, legali e transattivi al fine della risoluzione delle varie situazioni di criticità dovuto, fra l'altro, alla legislazione in materia di contenimento della spesa pubblica, alla modalità di affidamento degli appalti, al monitoraggio dei procedimenti.</t>
  </si>
  <si>
    <t>Verifica istanze delle domande presentate per il bando "libri di testo" per gli anni scolastici 2017/2018 e 2018/2019 al fine di poter permettere alla Regione Piemonte la ripartizione dei fondi ai Comuni, utilizzando in parte le economie riferite agli anni precedenti previa autorizzazione da parte della stessa Regione.</t>
  </si>
  <si>
    <t>PROTOCOLLO D'INTESA TRA IL COMUNE DI CHERASCO E L'ISTITUTO COMPRENSIVO "S. TARICCO" DI CHERASCO, PER L'ANNO SCOLASTICO 2019/2020.</t>
  </si>
  <si>
    <t>RESTAURO BASAMENTO TORRE CIVICA</t>
  </si>
  <si>
    <t>REALIZZAZIONE INTERVENTI MINORI</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</si>
</sst>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 #,##0.00_-;_-[$€]\ * &quot;-&quot;??_-;_-@_-"/>
    <numFmt numFmtId="173" formatCode="&quot;€&quot;\ #,##0.00"/>
    <numFmt numFmtId="174" formatCode="0.000"/>
  </numFmts>
  <fonts count="76">
    <font>
      <sz val="10"/>
      <name val="Arial"/>
      <family val="0"/>
    </font>
    <font>
      <sz val="11"/>
      <color indexed="8"/>
      <name val="Calibri"/>
      <family val="2"/>
    </font>
    <font>
      <b/>
      <sz val="9"/>
      <name val="Arial"/>
      <family val="2"/>
    </font>
    <font>
      <b/>
      <vertAlign val="subscript"/>
      <sz val="10"/>
      <name val="Arial"/>
      <family val="2"/>
    </font>
    <font>
      <sz val="8"/>
      <name val="Arial"/>
      <family val="2"/>
    </font>
    <font>
      <b/>
      <sz val="14"/>
      <name val="Tahoma"/>
      <family val="2"/>
    </font>
    <font>
      <sz val="10"/>
      <name val="Tahoma"/>
      <family val="2"/>
    </font>
    <font>
      <b/>
      <sz val="12"/>
      <name val="Tahoma"/>
      <family val="2"/>
    </font>
    <font>
      <b/>
      <sz val="10"/>
      <name val="Tahoma"/>
      <family val="2"/>
    </font>
    <font>
      <b/>
      <sz val="9"/>
      <name val="Tahoma"/>
      <family val="2"/>
    </font>
    <font>
      <b/>
      <sz val="8"/>
      <name val="Tahoma"/>
      <family val="2"/>
    </font>
    <font>
      <sz val="8"/>
      <name val="Tahoma"/>
      <family val="2"/>
    </font>
    <font>
      <sz val="9"/>
      <name val="Arial"/>
      <family val="2"/>
    </font>
    <font>
      <sz val="9"/>
      <name val="Tahoma"/>
      <family val="2"/>
    </font>
    <font>
      <b/>
      <sz val="14"/>
      <name val="Arial"/>
      <family val="2"/>
    </font>
    <font>
      <b/>
      <sz val="12"/>
      <name val="Arial"/>
      <family val="2"/>
    </font>
    <font>
      <b/>
      <sz val="10"/>
      <color indexed="48"/>
      <name val="Tahoma"/>
      <family val="2"/>
    </font>
    <font>
      <b/>
      <sz val="10"/>
      <color indexed="48"/>
      <name val="Arial"/>
      <family val="2"/>
    </font>
    <font>
      <sz val="11"/>
      <name val="Tahoma"/>
      <family val="2"/>
    </font>
    <font>
      <b/>
      <sz val="11"/>
      <name val="Tahoma"/>
      <family val="2"/>
    </font>
    <font>
      <sz val="11"/>
      <name val="Arial"/>
      <family val="2"/>
    </font>
    <font>
      <sz val="9"/>
      <color indexed="9"/>
      <name val="Arial"/>
      <family val="2"/>
    </font>
    <font>
      <sz val="6"/>
      <name val="Tahoma"/>
      <family val="2"/>
    </font>
    <font>
      <sz val="10"/>
      <color indexed="48"/>
      <name val="Tahoma"/>
      <family val="2"/>
    </font>
    <font>
      <sz val="10"/>
      <color indexed="13"/>
      <name val="Tahoma"/>
      <family val="2"/>
    </font>
    <font>
      <sz val="10"/>
      <color indexed="10"/>
      <name val="Arial"/>
      <family val="2"/>
    </font>
    <font>
      <b/>
      <sz val="8"/>
      <color indexed="10"/>
      <name val="Tahoma"/>
      <family val="2"/>
    </font>
    <font>
      <b/>
      <sz val="10"/>
      <color indexed="10"/>
      <name val="Tahoma"/>
      <family val="2"/>
    </font>
    <font>
      <sz val="9"/>
      <color indexed="10"/>
      <name val="Arial"/>
      <family val="2"/>
    </font>
    <font>
      <sz val="8"/>
      <color indexed="13"/>
      <name val="Tahoma"/>
      <family val="2"/>
    </font>
    <font>
      <sz val="8"/>
      <color indexed="58"/>
      <name val="Tahoma"/>
      <family val="2"/>
    </font>
    <font>
      <sz val="6"/>
      <color indexed="12"/>
      <name val="Tahoma"/>
      <family val="2"/>
    </font>
    <font>
      <b/>
      <sz val="10"/>
      <color indexed="12"/>
      <name val="Tahoma"/>
      <family val="2"/>
    </font>
    <font>
      <b/>
      <vertAlign val="subscript"/>
      <sz val="10"/>
      <name val="Tahoma"/>
      <family val="2"/>
    </font>
    <font>
      <b/>
      <sz val="10"/>
      <name val="Arial"/>
      <family val="2"/>
    </font>
    <font>
      <sz val="8"/>
      <color indexed="8"/>
      <name val="Tahoma"/>
      <family val="2"/>
    </font>
    <font>
      <sz val="7"/>
      <name val="Tahoma"/>
      <family val="2"/>
    </font>
    <font>
      <b/>
      <sz val="11"/>
      <name val="Century Gothic"/>
      <family val="2"/>
    </font>
    <font>
      <sz val="12"/>
      <name val="Tahoma"/>
      <family val="2"/>
    </font>
    <font>
      <sz val="10"/>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23"/>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tint="-0.4999699890613556"/>
      <name val="Tahoma"/>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right style="thin"/>
      <top/>
      <bottom/>
    </border>
    <border>
      <left style="thin"/>
      <right style="thin"/>
      <top style="thin"/>
      <bottom/>
    </border>
    <border>
      <left style="thin"/>
      <right style="thin"/>
      <top style="thin"/>
      <bottom style="thin"/>
    </border>
    <border>
      <left/>
      <right style="thin"/>
      <top/>
      <bottom style="thin"/>
    </border>
    <border>
      <left style="thin"/>
      <right style="medium"/>
      <top style="thin"/>
      <bottom style="thin"/>
    </border>
    <border>
      <left/>
      <right style="medium"/>
      <top style="thin"/>
      <bottom style="thin"/>
    </border>
    <border>
      <left/>
      <right style="thin"/>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n"/>
      <right/>
      <top/>
      <bottom/>
    </border>
    <border>
      <left style="thin"/>
      <right style="thin"/>
      <top style="thin"/>
      <bottom style="hair"/>
    </border>
    <border>
      <left style="medium"/>
      <right style="thin"/>
      <top style="thin"/>
      <bottom style="hair"/>
    </border>
    <border>
      <left style="thin"/>
      <right style="thin"/>
      <top style="hair"/>
      <bottom style="hair"/>
    </border>
    <border>
      <left style="medium"/>
      <right style="thin"/>
      <top style="hair"/>
      <bottom style="hair"/>
    </border>
    <border>
      <left style="thin"/>
      <right style="thin"/>
      <top/>
      <bottom/>
    </border>
    <border>
      <left/>
      <right/>
      <top/>
      <bottom style="thin"/>
    </border>
    <border>
      <left style="medium"/>
      <right/>
      <top style="thin"/>
      <bottom style="thin"/>
    </border>
    <border>
      <left style="thin"/>
      <right/>
      <top style="thin"/>
      <bottom style="thin"/>
    </border>
    <border>
      <left style="thin"/>
      <right style="thin"/>
      <top/>
      <bottom style="thin"/>
    </border>
    <border>
      <left style="thin"/>
      <right style="medium"/>
      <top/>
      <bottom style="thin"/>
    </border>
    <border>
      <left style="thin"/>
      <right/>
      <top/>
      <bottom style="thin"/>
    </border>
    <border>
      <left style="medium"/>
      <right style="thin"/>
      <top style="thin"/>
      <bottom style="thin"/>
    </border>
    <border>
      <left style="medium"/>
      <right style="thin"/>
      <top/>
      <bottom style="thin"/>
    </border>
    <border>
      <left style="medium"/>
      <right style="hair"/>
      <top/>
      <bottom style="hair"/>
    </border>
    <border>
      <left style="hair"/>
      <right style="hair"/>
      <top/>
      <bottom style="hair"/>
    </border>
    <border>
      <left style="hair"/>
      <right style="medium"/>
      <top/>
      <bottom style="hair"/>
    </border>
    <border>
      <left style="medium"/>
      <right/>
      <top/>
      <bottom style="hair"/>
    </border>
    <border>
      <left/>
      <right style="medium"/>
      <top/>
      <bottom style="hair"/>
    </border>
    <border>
      <left style="hair"/>
      <right style="hair"/>
      <top style="hair"/>
      <bottom style="hair"/>
    </border>
    <border>
      <left style="hair"/>
      <right style="medium"/>
      <top style="hair"/>
      <bottom style="hair"/>
    </border>
    <border>
      <left style="medium"/>
      <right/>
      <top style="hair"/>
      <bottom style="hair"/>
    </border>
    <border>
      <left/>
      <right style="medium"/>
      <top style="hair"/>
      <bottom style="hair"/>
    </border>
    <border>
      <left style="hair"/>
      <right style="hair"/>
      <top style="hair"/>
      <bottom style="medium"/>
    </border>
    <border>
      <left style="hair"/>
      <right style="medium"/>
      <top style="hair"/>
      <bottom style="medium"/>
    </border>
    <border>
      <left style="medium"/>
      <right/>
      <top style="hair"/>
      <bottom style="medium"/>
    </border>
    <border>
      <left/>
      <right style="medium"/>
      <top style="hair"/>
      <bottom style="medium"/>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thin"/>
      <top style="medium"/>
      <bottom style="thin"/>
    </border>
    <border>
      <left style="thin"/>
      <right style="thin"/>
      <top style="medium"/>
      <bottom style="thin"/>
    </border>
    <border>
      <left/>
      <right style="thin"/>
      <top style="medium"/>
      <bottom style="thin"/>
    </border>
    <border>
      <left style="medium"/>
      <right style="hair"/>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hair"/>
    </border>
    <border>
      <left style="medium"/>
      <right/>
      <top style="thin"/>
      <bottom/>
    </border>
    <border>
      <left style="medium"/>
      <right/>
      <top style="medium"/>
      <bottom/>
    </border>
    <border>
      <left style="medium"/>
      <right/>
      <top/>
      <bottom style="thin"/>
    </border>
    <border>
      <left style="hair"/>
      <right style="hair"/>
      <top/>
      <bottom style="medium"/>
    </border>
    <border>
      <left style="thin"/>
      <right style="thin"/>
      <top style="thin"/>
      <bottom style="medium"/>
    </border>
    <border>
      <left/>
      <right style="medium"/>
      <top style="medium"/>
      <bottom/>
    </border>
    <border>
      <left style="medium"/>
      <right style="medium"/>
      <top style="hair"/>
      <bottom style="hair"/>
    </border>
    <border>
      <left style="thin"/>
      <right style="medium"/>
      <top style="hair"/>
      <bottom style="hair"/>
    </border>
    <border>
      <left style="medium"/>
      <right style="medium"/>
      <top style="thin"/>
      <bottom style="hair"/>
    </border>
    <border>
      <left style="thin"/>
      <right style="medium"/>
      <top style="thin"/>
      <bottom style="hair"/>
    </border>
    <border>
      <left style="thin"/>
      <right/>
      <top style="thin"/>
      <bottom/>
    </border>
    <border>
      <left/>
      <right/>
      <top style="thin"/>
      <bottom/>
    </border>
    <border>
      <left/>
      <right/>
      <top style="thin"/>
      <bottom style="thin"/>
    </border>
    <border>
      <left/>
      <right/>
      <top style="medium"/>
      <bottom/>
    </border>
    <border>
      <left style="medium"/>
      <right style="thin"/>
      <top style="thin"/>
      <bottom/>
    </border>
    <border>
      <left style="medium"/>
      <right style="thin"/>
      <top/>
      <bottom/>
    </border>
    <border>
      <left style="medium"/>
      <right style="thin"/>
      <top/>
      <bottom style="medium"/>
    </border>
    <border>
      <left style="thin"/>
      <right style="hair"/>
      <top style="thin"/>
      <bottom style="hair"/>
    </border>
    <border>
      <left style="hair"/>
      <right style="hair"/>
      <top style="thin"/>
      <bottom style="hair"/>
    </border>
    <border>
      <left style="hair"/>
      <right style="thin"/>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0" borderId="2" applyNumberFormat="0" applyFill="0" applyAlignment="0" applyProtection="0"/>
    <xf numFmtId="0" fontId="61" fillId="21" borderId="3" applyNumberFormat="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172" fontId="0" fillId="0" borderId="0" applyFont="0" applyFill="0" applyBorder="0" applyAlignment="0" applyProtection="0"/>
    <xf numFmtId="0" fontId="6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9" borderId="0" applyNumberFormat="0" applyBorder="0" applyAlignment="0" applyProtection="0"/>
    <xf numFmtId="0" fontId="0" fillId="0" borderId="0" applyFill="0">
      <alignment/>
      <protection/>
    </xf>
    <xf numFmtId="0" fontId="0" fillId="30" borderId="4" applyNumberFormat="0" applyFont="0" applyAlignment="0" applyProtection="0"/>
    <xf numFmtId="0" fontId="64" fillId="20" borderId="5"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8">
    <xf numFmtId="0" fontId="0" fillId="0" borderId="0" xfId="0" applyAlignment="1">
      <alignment/>
    </xf>
    <xf numFmtId="0" fontId="3" fillId="0" borderId="0" xfId="0" applyFont="1" applyAlignment="1">
      <alignment horizontal="center" wrapText="1"/>
    </xf>
    <xf numFmtId="0" fontId="6" fillId="0" borderId="0" xfId="0" applyFont="1" applyAlignment="1">
      <alignment/>
    </xf>
    <xf numFmtId="0" fontId="8" fillId="33" borderId="10" xfId="0" applyFont="1" applyFill="1" applyBorder="1" applyAlignment="1">
      <alignment horizontal="center" vertical="center" wrapText="1"/>
    </xf>
    <xf numFmtId="0" fontId="6" fillId="34" borderId="11" xfId="0" applyFont="1" applyFill="1" applyBorder="1" applyAlignment="1">
      <alignment/>
    </xf>
    <xf numFmtId="0" fontId="6" fillId="34" borderId="12" xfId="0" applyFont="1" applyFill="1" applyBorder="1" applyAlignment="1">
      <alignment horizontal="center"/>
    </xf>
    <xf numFmtId="0" fontId="11" fillId="34" borderId="13" xfId="0" applyFont="1" applyFill="1" applyBorder="1" applyAlignment="1">
      <alignment horizontal="center"/>
    </xf>
    <xf numFmtId="0" fontId="6" fillId="0" borderId="0" xfId="0" applyFont="1" applyBorder="1" applyAlignment="1">
      <alignment/>
    </xf>
    <xf numFmtId="0" fontId="5" fillId="0" borderId="0" xfId="0" applyFont="1" applyFill="1" applyBorder="1" applyAlignment="1">
      <alignment/>
    </xf>
    <xf numFmtId="2" fontId="5" fillId="0" borderId="0" xfId="0" applyNumberFormat="1" applyFont="1" applyFill="1" applyBorder="1" applyAlignment="1">
      <alignment/>
    </xf>
    <xf numFmtId="0" fontId="8" fillId="33"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4" borderId="15" xfId="0" applyFont="1" applyFill="1" applyBorder="1" applyAlignment="1">
      <alignment horizontal="center"/>
    </xf>
    <xf numFmtId="172" fontId="8" fillId="33" borderId="16" xfId="42"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0" borderId="17" xfId="0" applyFont="1" applyFill="1" applyBorder="1" applyAlignment="1">
      <alignment horizontal="center" vertical="center" wrapText="1"/>
    </xf>
    <xf numFmtId="172" fontId="8" fillId="33" borderId="18" xfId="42" applyFont="1" applyFill="1" applyBorder="1" applyAlignment="1">
      <alignment horizontal="center" vertical="center" wrapText="1"/>
    </xf>
    <xf numFmtId="0" fontId="6" fillId="0" borderId="19" xfId="0" applyFont="1" applyBorder="1" applyAlignment="1">
      <alignment/>
    </xf>
    <xf numFmtId="0" fontId="6" fillId="0" borderId="20" xfId="0" applyFont="1" applyBorder="1" applyAlignment="1">
      <alignment/>
    </xf>
    <xf numFmtId="0" fontId="7" fillId="0" borderId="20" xfId="0" applyFont="1" applyBorder="1" applyAlignment="1">
      <alignment/>
    </xf>
    <xf numFmtId="0" fontId="7" fillId="0" borderId="20" xfId="0" applyFont="1" applyBorder="1" applyAlignment="1">
      <alignment horizontal="center"/>
    </xf>
    <xf numFmtId="172" fontId="15" fillId="0" borderId="21" xfId="0" applyNumberFormat="1" applyFont="1" applyBorder="1" applyAlignment="1">
      <alignment horizontal="center"/>
    </xf>
    <xf numFmtId="0" fontId="11" fillId="0" borderId="0" xfId="0" applyFont="1" applyFill="1" applyBorder="1" applyAlignment="1">
      <alignment/>
    </xf>
    <xf numFmtId="0" fontId="10" fillId="0" borderId="0" xfId="0" applyFont="1" applyFill="1" applyBorder="1" applyAlignment="1">
      <alignment horizontal="center" vertical="center" wrapText="1"/>
    </xf>
    <xf numFmtId="0" fontId="4" fillId="0" borderId="0" xfId="0" applyFont="1" applyFill="1" applyBorder="1" applyAlignment="1">
      <alignment/>
    </xf>
    <xf numFmtId="0" fontId="18" fillId="0" borderId="0" xfId="0" applyFont="1" applyFill="1" applyBorder="1" applyAlignment="1">
      <alignment/>
    </xf>
    <xf numFmtId="0" fontId="18" fillId="0" borderId="0" xfId="0" applyFont="1" applyAlignment="1">
      <alignment/>
    </xf>
    <xf numFmtId="0" fontId="19" fillId="35" borderId="22" xfId="0" applyFont="1" applyFill="1" applyBorder="1" applyAlignment="1">
      <alignment/>
    </xf>
    <xf numFmtId="172" fontId="19" fillId="0" borderId="22" xfId="42" applyFont="1" applyBorder="1" applyAlignment="1">
      <alignment/>
    </xf>
    <xf numFmtId="0" fontId="20" fillId="0" borderId="0" xfId="0" applyFont="1" applyAlignment="1">
      <alignment/>
    </xf>
    <xf numFmtId="2" fontId="19" fillId="35" borderId="21" xfId="0" applyNumberFormat="1" applyFont="1" applyFill="1" applyBorder="1" applyAlignment="1">
      <alignment/>
    </xf>
    <xf numFmtId="0" fontId="19" fillId="0" borderId="0" xfId="0" applyFont="1" applyFill="1" applyBorder="1" applyAlignment="1">
      <alignment/>
    </xf>
    <xf numFmtId="2" fontId="19" fillId="0" borderId="0" xfId="0" applyNumberFormat="1" applyFont="1" applyFill="1" applyBorder="1" applyAlignment="1">
      <alignment/>
    </xf>
    <xf numFmtId="0" fontId="19" fillId="0" borderId="0" xfId="0" applyFont="1" applyAlignment="1">
      <alignment/>
    </xf>
    <xf numFmtId="0" fontId="19" fillId="35" borderId="22" xfId="0" applyFont="1" applyFill="1" applyBorder="1" applyAlignment="1">
      <alignment/>
    </xf>
    <xf numFmtId="0" fontId="6" fillId="36" borderId="23" xfId="0" applyFont="1" applyFill="1" applyBorder="1" applyAlignment="1" applyProtection="1">
      <alignment/>
      <protection hidden="1" locked="0"/>
    </xf>
    <xf numFmtId="0" fontId="6" fillId="36" borderId="0" xfId="0" applyFont="1" applyFill="1" applyBorder="1" applyAlignment="1" applyProtection="1">
      <alignment/>
      <protection hidden="1" locked="0"/>
    </xf>
    <xf numFmtId="0" fontId="6" fillId="36" borderId="11" xfId="0" applyFont="1" applyFill="1" applyBorder="1" applyAlignment="1" applyProtection="1">
      <alignment/>
      <protection hidden="1" locked="0"/>
    </xf>
    <xf numFmtId="0" fontId="23" fillId="36" borderId="0" xfId="0" applyFont="1" applyFill="1" applyBorder="1" applyAlignment="1" applyProtection="1">
      <alignment/>
      <protection hidden="1" locked="0"/>
    </xf>
    <xf numFmtId="0" fontId="22" fillId="36" borderId="0" xfId="0" applyFont="1" applyFill="1" applyBorder="1" applyAlignment="1" applyProtection="1">
      <alignment horizontal="center"/>
      <protection hidden="1" locked="0"/>
    </xf>
    <xf numFmtId="0" fontId="6" fillId="36" borderId="0" xfId="0" applyFont="1" applyFill="1" applyBorder="1" applyAlignment="1" applyProtection="1">
      <alignment horizontal="center"/>
      <protection hidden="1" locked="0"/>
    </xf>
    <xf numFmtId="0" fontId="6" fillId="37" borderId="13" xfId="0" applyFont="1" applyFill="1" applyBorder="1" applyAlignment="1" applyProtection="1">
      <alignment horizontal="center"/>
      <protection hidden="1" locked="0"/>
    </xf>
    <xf numFmtId="0" fontId="6" fillId="0" borderId="13" xfId="0" applyNumberFormat="1" applyFont="1" applyFill="1" applyBorder="1" applyAlignment="1" applyProtection="1">
      <alignment horizontal="center"/>
      <protection hidden="1" locked="0"/>
    </xf>
    <xf numFmtId="0" fontId="6" fillId="36" borderId="24" xfId="0" applyFont="1" applyFill="1" applyBorder="1" applyAlignment="1" applyProtection="1">
      <alignment horizontal="right"/>
      <protection hidden="1" locked="0"/>
    </xf>
    <xf numFmtId="0" fontId="6" fillId="37" borderId="25" xfId="0" applyFont="1" applyFill="1" applyBorder="1" applyAlignment="1" applyProtection="1">
      <alignment horizontal="center"/>
      <protection hidden="1" locked="0"/>
    </xf>
    <xf numFmtId="0" fontId="6" fillId="36" borderId="12" xfId="0" applyFont="1" applyFill="1" applyBorder="1" applyAlignment="1" applyProtection="1">
      <alignment horizontal="center"/>
      <protection hidden="1" locked="0"/>
    </xf>
    <xf numFmtId="0" fontId="6" fillId="36" borderId="26" xfId="0" applyFont="1" applyFill="1" applyBorder="1" applyAlignment="1" applyProtection="1">
      <alignment horizontal="right"/>
      <protection hidden="1" locked="0"/>
    </xf>
    <xf numFmtId="0" fontId="6" fillId="37" borderId="27" xfId="0" applyFont="1" applyFill="1" applyBorder="1" applyAlignment="1" applyProtection="1">
      <alignment horizontal="center"/>
      <protection hidden="1" locked="0"/>
    </xf>
    <xf numFmtId="0" fontId="6" fillId="36" borderId="28" xfId="0" applyFont="1" applyFill="1" applyBorder="1" applyAlignment="1" applyProtection="1">
      <alignment horizontal="center"/>
      <protection hidden="1" locked="0"/>
    </xf>
    <xf numFmtId="0" fontId="6" fillId="36" borderId="13" xfId="0" applyFont="1" applyFill="1" applyBorder="1" applyAlignment="1" applyProtection="1">
      <alignment horizontal="right"/>
      <protection hidden="1" locked="0"/>
    </xf>
    <xf numFmtId="0" fontId="6" fillId="36" borderId="10" xfId="0" applyFont="1" applyFill="1" applyBorder="1" applyAlignment="1" applyProtection="1">
      <alignment horizontal="center"/>
      <protection hidden="1" locked="0"/>
    </xf>
    <xf numFmtId="0" fontId="6" fillId="36" borderId="29" xfId="0" applyFont="1" applyFill="1" applyBorder="1" applyAlignment="1" applyProtection="1">
      <alignment/>
      <protection hidden="1" locked="0"/>
    </xf>
    <xf numFmtId="0" fontId="6" fillId="36" borderId="14" xfId="0" applyFont="1" applyFill="1" applyBorder="1" applyAlignment="1" applyProtection="1">
      <alignment/>
      <protection hidden="1" locked="0"/>
    </xf>
    <xf numFmtId="0" fontId="6" fillId="0" borderId="0" xfId="0" applyFont="1" applyAlignment="1" applyProtection="1">
      <alignment/>
      <protection locked="0"/>
    </xf>
    <xf numFmtId="0" fontId="8" fillId="33" borderId="10" xfId="0" applyFont="1" applyFill="1" applyBorder="1" applyAlignment="1">
      <alignment vertical="center" wrapText="1"/>
    </xf>
    <xf numFmtId="0" fontId="8" fillId="33" borderId="30" xfId="0" applyFont="1" applyFill="1" applyBorder="1" applyAlignment="1">
      <alignment vertical="center" wrapText="1"/>
    </xf>
    <xf numFmtId="0" fontId="0" fillId="0" borderId="0" xfId="0" applyFont="1" applyAlignment="1">
      <alignment/>
    </xf>
    <xf numFmtId="0" fontId="0" fillId="34" borderId="10" xfId="0" applyFont="1" applyFill="1" applyBorder="1" applyAlignment="1">
      <alignment horizontal="center"/>
    </xf>
    <xf numFmtId="0" fontId="0" fillId="34" borderId="13" xfId="0" applyFont="1" applyFill="1" applyBorder="1" applyAlignment="1">
      <alignment horizontal="center"/>
    </xf>
    <xf numFmtId="0" fontId="0" fillId="38" borderId="13" xfId="0" applyFont="1" applyFill="1" applyBorder="1" applyAlignment="1">
      <alignment horizontal="center"/>
    </xf>
    <xf numFmtId="0" fontId="8" fillId="33" borderId="13" xfId="0" applyFont="1" applyFill="1" applyBorder="1" applyAlignment="1">
      <alignment horizontal="center" vertical="center" wrapText="1"/>
    </xf>
    <xf numFmtId="0" fontId="6" fillId="34" borderId="13" xfId="0" applyFont="1" applyFill="1" applyBorder="1" applyAlignment="1">
      <alignment/>
    </xf>
    <xf numFmtId="0" fontId="11" fillId="34" borderId="31" xfId="0" applyFont="1" applyFill="1" applyBorder="1" applyAlignment="1">
      <alignment horizontal="center"/>
    </xf>
    <xf numFmtId="0" fontId="6" fillId="34" borderId="13" xfId="0" applyFont="1" applyFill="1" applyBorder="1" applyAlignment="1">
      <alignment horizontal="center"/>
    </xf>
    <xf numFmtId="0" fontId="14" fillId="39" borderId="20" xfId="0" applyFont="1" applyFill="1" applyBorder="1" applyAlignment="1">
      <alignment horizontal="center"/>
    </xf>
    <xf numFmtId="0" fontId="14" fillId="39" borderId="21" xfId="0" applyFont="1" applyFill="1" applyBorder="1" applyAlignment="1">
      <alignment horizontal="center"/>
    </xf>
    <xf numFmtId="0" fontId="6" fillId="34" borderId="30" xfId="0" applyFont="1" applyFill="1" applyBorder="1" applyAlignment="1">
      <alignment/>
    </xf>
    <xf numFmtId="0" fontId="6" fillId="34" borderId="28" xfId="0" applyFont="1" applyFill="1" applyBorder="1" applyAlignment="1">
      <alignment/>
    </xf>
    <xf numFmtId="0" fontId="19" fillId="0" borderId="22" xfId="0" applyFont="1" applyBorder="1" applyAlignment="1">
      <alignment horizontal="center"/>
    </xf>
    <xf numFmtId="1" fontId="0" fillId="0" borderId="10" xfId="0" applyNumberFormat="1" applyFont="1" applyFill="1" applyBorder="1" applyAlignment="1">
      <alignment horizontal="center" vertical="center"/>
    </xf>
    <xf numFmtId="0" fontId="0" fillId="35"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wrapText="1"/>
    </xf>
    <xf numFmtId="9" fontId="8" fillId="0" borderId="0" xfId="50" applyFont="1" applyFill="1" applyAlignment="1">
      <alignment horizontal="center"/>
    </xf>
    <xf numFmtId="0" fontId="6" fillId="40" borderId="0" xfId="0" applyFont="1" applyFill="1" applyAlignment="1">
      <alignment horizontal="center" vertical="center"/>
    </xf>
    <xf numFmtId="0" fontId="6" fillId="0" borderId="0" xfId="0" applyFont="1" applyAlignment="1">
      <alignment horizontal="center" vertical="center"/>
    </xf>
    <xf numFmtId="0" fontId="8" fillId="40" borderId="0" xfId="0" applyFont="1" applyFill="1" applyAlignment="1">
      <alignment horizontal="center" vertical="center"/>
    </xf>
    <xf numFmtId="9" fontId="0" fillId="0" borderId="0" xfId="0" applyNumberFormat="1" applyFont="1" applyAlignment="1">
      <alignment/>
    </xf>
    <xf numFmtId="0" fontId="28" fillId="0" borderId="0" xfId="47" applyFont="1" applyFill="1" applyBorder="1" applyAlignment="1" applyProtection="1">
      <alignment horizontal="left" vertical="center" wrapText="1"/>
      <protection locked="0"/>
    </xf>
    <xf numFmtId="0" fontId="12" fillId="33" borderId="0" xfId="47" applyFont="1" applyFill="1" applyBorder="1" applyAlignment="1" applyProtection="1">
      <alignment horizontal="left" vertical="center" wrapText="1"/>
      <protection locked="0"/>
    </xf>
    <xf numFmtId="0" fontId="21" fillId="0" borderId="0" xfId="47" applyFont="1" applyFill="1" applyBorder="1" applyAlignment="1" applyProtection="1">
      <alignment horizontal="left" vertical="center" wrapText="1"/>
      <protection locked="0"/>
    </xf>
    <xf numFmtId="0" fontId="12" fillId="0" borderId="0" xfId="47" applyFont="1" applyBorder="1" applyAlignment="1" applyProtection="1">
      <alignment horizontal="left" vertical="center" wrapText="1"/>
      <protection locked="0"/>
    </xf>
    <xf numFmtId="0" fontId="25" fillId="0" borderId="0" xfId="47" applyFont="1" applyFill="1" applyAlignment="1" applyProtection="1">
      <alignment horizontal="center" vertical="center" wrapText="1"/>
      <protection locked="0"/>
    </xf>
    <xf numFmtId="0" fontId="0" fillId="33" borderId="13" xfId="47" applyFont="1" applyFill="1" applyBorder="1" applyAlignment="1" applyProtection="1">
      <alignment horizontal="center" vertical="center" wrapText="1"/>
      <protection locked="0"/>
    </xf>
    <xf numFmtId="0" fontId="0" fillId="33" borderId="13" xfId="47" applyFont="1" applyFill="1" applyBorder="1" applyAlignment="1" applyProtection="1">
      <alignment horizontal="center" vertical="center" textRotation="90" wrapText="1"/>
      <protection locked="0"/>
    </xf>
    <xf numFmtId="0" fontId="0" fillId="0" borderId="0" xfId="47" applyFont="1" applyFill="1" applyAlignment="1" applyProtection="1">
      <alignment horizontal="center" vertical="center" wrapText="1"/>
      <protection locked="0"/>
    </xf>
    <xf numFmtId="0" fontId="0" fillId="0" borderId="0" xfId="47" applyFont="1" applyAlignment="1" applyProtection="1">
      <alignment horizontal="center" vertical="center" wrapText="1"/>
      <protection locked="0"/>
    </xf>
    <xf numFmtId="0" fontId="12" fillId="0" borderId="0" xfId="47" applyFont="1" applyFill="1" applyBorder="1" applyAlignment="1" applyProtection="1">
      <alignment horizontal="left" vertical="center" wrapText="1"/>
      <protection locked="0"/>
    </xf>
    <xf numFmtId="0" fontId="28" fillId="0" borderId="0" xfId="47" applyFont="1" applyFill="1" applyAlignment="1" applyProtection="1">
      <alignment horizontal="left" vertical="center" wrapText="1"/>
      <protection locked="0"/>
    </xf>
    <xf numFmtId="0" fontId="12" fillId="0" borderId="0" xfId="47" applyFont="1" applyAlignment="1" applyProtection="1">
      <alignment horizontal="left" vertical="center" wrapText="1"/>
      <protection locked="0"/>
    </xf>
    <xf numFmtId="0" fontId="21" fillId="0" borderId="0" xfId="47" applyFont="1" applyFill="1" applyAlignment="1" applyProtection="1">
      <alignment horizontal="left" vertical="center" wrapText="1"/>
      <protection locked="0"/>
    </xf>
    <xf numFmtId="0" fontId="12" fillId="33" borderId="0" xfId="47" applyFont="1" applyFill="1" applyBorder="1" applyAlignment="1" applyProtection="1">
      <alignment horizontal="center" vertical="center" wrapText="1"/>
      <protection/>
    </xf>
    <xf numFmtId="0" fontId="0" fillId="33" borderId="13" xfId="47" applyFont="1" applyFill="1" applyBorder="1" applyAlignment="1" applyProtection="1">
      <alignment horizontal="center" vertical="center" textRotation="90" wrapText="1"/>
      <protection/>
    </xf>
    <xf numFmtId="0" fontId="12" fillId="0" borderId="0" xfId="47" applyFont="1" applyBorder="1" applyAlignment="1" applyProtection="1">
      <alignment horizontal="center" vertical="center" wrapText="1"/>
      <protection/>
    </xf>
    <xf numFmtId="0" fontId="12" fillId="0" borderId="0" xfId="47" applyFont="1" applyAlignment="1" applyProtection="1">
      <alignment horizontal="center" vertical="center" wrapText="1"/>
      <protection/>
    </xf>
    <xf numFmtId="0" fontId="18" fillId="0" borderId="0" xfId="0" applyFont="1" applyFill="1" applyBorder="1" applyAlignment="1" applyProtection="1">
      <alignment/>
      <protection locked="0"/>
    </xf>
    <xf numFmtId="0" fontId="19" fillId="0" borderId="0" xfId="0" applyFont="1" applyFill="1" applyBorder="1" applyAlignment="1" applyProtection="1">
      <alignment/>
      <protection locked="0"/>
    </xf>
    <xf numFmtId="0" fontId="19" fillId="35" borderId="22" xfId="0" applyFont="1" applyFill="1" applyBorder="1" applyAlignment="1" applyProtection="1">
      <alignment/>
      <protection locked="0"/>
    </xf>
    <xf numFmtId="0" fontId="20" fillId="0" borderId="0" xfId="0" applyFont="1" applyAlignment="1" applyProtection="1">
      <alignment/>
      <protection locked="0"/>
    </xf>
    <xf numFmtId="0" fontId="18" fillId="0" borderId="0" xfId="0" applyFont="1" applyAlignment="1" applyProtection="1">
      <alignment/>
      <protection locked="0"/>
    </xf>
    <xf numFmtId="0" fontId="11" fillId="0" borderId="0" xfId="0" applyFont="1" applyFill="1" applyBorder="1" applyAlignment="1" applyProtection="1">
      <alignment/>
      <protection locked="0"/>
    </xf>
    <xf numFmtId="0" fontId="6" fillId="0" borderId="0" xfId="0" applyFont="1" applyBorder="1" applyAlignment="1" applyProtection="1">
      <alignment/>
      <protection locked="0"/>
    </xf>
    <xf numFmtId="0" fontId="5" fillId="0" borderId="0" xfId="0" applyFont="1" applyFill="1" applyBorder="1" applyAlignment="1" applyProtection="1">
      <alignment/>
      <protection locked="0"/>
    </xf>
    <xf numFmtId="2" fontId="5" fillId="0" borderId="0" xfId="0" applyNumberFormat="1" applyFont="1" applyFill="1" applyBorder="1" applyAlignment="1" applyProtection="1">
      <alignment/>
      <protection locked="0"/>
    </xf>
    <xf numFmtId="0" fontId="0" fillId="0" borderId="0" xfId="0" applyFont="1" applyAlignment="1" applyProtection="1">
      <alignment/>
      <protection locked="0"/>
    </xf>
    <xf numFmtId="49" fontId="11" fillId="39" borderId="19" xfId="0" applyNumberFormat="1" applyFont="1" applyFill="1" applyBorder="1" applyAlignment="1" applyProtection="1">
      <alignment/>
      <protection locked="0"/>
    </xf>
    <xf numFmtId="49" fontId="5" fillId="39" borderId="20" xfId="0" applyNumberFormat="1" applyFont="1" applyFill="1" applyBorder="1" applyAlignment="1" applyProtection="1">
      <alignment horizontal="left"/>
      <protection locked="0"/>
    </xf>
    <xf numFmtId="49" fontId="14" fillId="39" borderId="20" xfId="0" applyNumberFormat="1" applyFont="1" applyFill="1" applyBorder="1" applyAlignment="1" applyProtection="1">
      <alignment horizontal="center"/>
      <protection locked="0"/>
    </xf>
    <xf numFmtId="49" fontId="14" fillId="39" borderId="21" xfId="0" applyNumberFormat="1" applyFont="1" applyFill="1" applyBorder="1" applyAlignment="1" applyProtection="1">
      <alignment horizontal="center"/>
      <protection locked="0"/>
    </xf>
    <xf numFmtId="0" fontId="8" fillId="33" borderId="32"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0" fillId="39" borderId="13" xfId="0" applyFont="1" applyFill="1" applyBorder="1" applyAlignment="1" applyProtection="1">
      <alignment/>
      <protection locked="0"/>
    </xf>
    <xf numFmtId="0" fontId="0" fillId="38" borderId="13"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2" fontId="19" fillId="35" borderId="21" xfId="0" applyNumberFormat="1" applyFont="1" applyFill="1" applyBorder="1" applyAlignment="1" applyProtection="1">
      <alignment horizontal="center"/>
      <protection locked="0"/>
    </xf>
    <xf numFmtId="172" fontId="19" fillId="0" borderId="22" xfId="42" applyFont="1" applyBorder="1" applyAlignment="1" applyProtection="1">
      <alignment horizontal="center"/>
      <protection locked="0"/>
    </xf>
    <xf numFmtId="0" fontId="6" fillId="34" borderId="13" xfId="0" applyFont="1" applyFill="1" applyBorder="1" applyAlignment="1" applyProtection="1">
      <alignment horizontal="center"/>
      <protection locked="0"/>
    </xf>
    <xf numFmtId="0" fontId="11" fillId="34" borderId="13" xfId="0" applyFont="1" applyFill="1" applyBorder="1" applyAlignment="1" applyProtection="1">
      <alignment horizontal="center"/>
      <protection locked="0"/>
    </xf>
    <xf numFmtId="172" fontId="4" fillId="34" borderId="13" xfId="0" applyNumberFormat="1" applyFont="1" applyFill="1" applyBorder="1" applyAlignment="1" applyProtection="1">
      <alignment horizontal="center"/>
      <protection locked="0"/>
    </xf>
    <xf numFmtId="0" fontId="0" fillId="34" borderId="13" xfId="0" applyFont="1" applyFill="1" applyBorder="1" applyAlignment="1" applyProtection="1">
      <alignment horizontal="center"/>
      <protection locked="0"/>
    </xf>
    <xf numFmtId="0" fontId="29" fillId="34" borderId="13" xfId="0" applyFont="1" applyFill="1" applyBorder="1" applyAlignment="1" applyProtection="1">
      <alignment/>
      <protection locked="0"/>
    </xf>
    <xf numFmtId="0" fontId="24" fillId="34" borderId="13" xfId="0" applyFont="1" applyFill="1" applyBorder="1" applyAlignment="1" applyProtection="1">
      <alignment/>
      <protection locked="0"/>
    </xf>
    <xf numFmtId="0" fontId="24" fillId="34" borderId="13" xfId="0" applyFont="1" applyFill="1" applyBorder="1" applyAlignment="1" applyProtection="1">
      <alignment/>
      <protection locked="0"/>
    </xf>
    <xf numFmtId="0" fontId="11"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0" fontId="30" fillId="36" borderId="34" xfId="0" applyFont="1" applyFill="1" applyBorder="1" applyAlignment="1" applyProtection="1">
      <alignment/>
      <protection hidden="1"/>
    </xf>
    <xf numFmtId="0" fontId="8" fillId="33" borderId="35" xfId="0" applyFont="1" applyFill="1" applyBorder="1" applyAlignment="1" applyProtection="1">
      <alignment horizontal="center" vertical="center" wrapText="1"/>
      <protection locked="0"/>
    </xf>
    <xf numFmtId="0" fontId="10" fillId="33" borderId="13" xfId="0" applyFont="1" applyFill="1" applyBorder="1" applyAlignment="1" applyProtection="1">
      <alignment horizontal="center" vertical="center" wrapText="1"/>
      <protection locked="0"/>
    </xf>
    <xf numFmtId="0" fontId="10" fillId="33" borderId="15" xfId="0" applyFont="1" applyFill="1" applyBorder="1" applyAlignment="1" applyProtection="1">
      <alignment horizontal="center" vertical="center" wrapText="1"/>
      <protection locked="0"/>
    </xf>
    <xf numFmtId="0" fontId="10" fillId="33" borderId="36" xfId="0" applyFont="1" applyFill="1" applyBorder="1" applyAlignment="1" applyProtection="1">
      <alignment horizontal="center" vertical="center" wrapText="1"/>
      <protection locked="0"/>
    </xf>
    <xf numFmtId="0" fontId="29" fillId="34" borderId="35" xfId="0" applyFont="1" applyFill="1" applyBorder="1" applyAlignment="1" applyProtection="1">
      <alignment/>
      <protection locked="0"/>
    </xf>
    <xf numFmtId="10" fontId="31" fillId="34" borderId="13" xfId="0" applyNumberFormat="1" applyFont="1" applyFill="1" applyBorder="1" applyAlignment="1" applyProtection="1">
      <alignment horizontal="center" vertical="center" wrapText="1"/>
      <protection locked="0"/>
    </xf>
    <xf numFmtId="173" fontId="31" fillId="34" borderId="15" xfId="0" applyNumberFormat="1" applyFont="1" applyFill="1" applyBorder="1" applyAlignment="1" applyProtection="1">
      <alignment horizontal="center" vertical="center" wrapText="1"/>
      <protection locked="0"/>
    </xf>
    <xf numFmtId="0" fontId="6" fillId="0" borderId="37" xfId="0" applyFont="1" applyBorder="1" applyAlignment="1">
      <alignment/>
    </xf>
    <xf numFmtId="10" fontId="8" fillId="0" borderId="38" xfId="0" applyNumberFormat="1" applyFont="1" applyBorder="1" applyAlignment="1">
      <alignment horizontal="center"/>
    </xf>
    <xf numFmtId="0" fontId="8" fillId="0" borderId="38" xfId="0" applyNumberFormat="1" applyFont="1" applyBorder="1" applyAlignment="1">
      <alignment horizontal="center"/>
    </xf>
    <xf numFmtId="173" fontId="6" fillId="0" borderId="38" xfId="0" applyNumberFormat="1" applyFont="1" applyBorder="1" applyAlignment="1">
      <alignment horizontal="center"/>
    </xf>
    <xf numFmtId="173" fontId="6" fillId="0" borderId="39" xfId="0" applyNumberFormat="1" applyFont="1" applyBorder="1" applyAlignment="1">
      <alignment horizontal="center"/>
    </xf>
    <xf numFmtId="10" fontId="8" fillId="0" borderId="40" xfId="0" applyNumberFormat="1" applyFont="1" applyBorder="1" applyAlignment="1">
      <alignment horizontal="center"/>
    </xf>
    <xf numFmtId="0" fontId="8" fillId="0" borderId="24" xfId="0" applyNumberFormat="1" applyFont="1" applyBorder="1" applyAlignment="1">
      <alignment horizontal="center"/>
    </xf>
    <xf numFmtId="10" fontId="6" fillId="0" borderId="38" xfId="0" applyNumberFormat="1" applyFont="1" applyBorder="1" applyAlignment="1">
      <alignment horizontal="center"/>
    </xf>
    <xf numFmtId="173" fontId="8" fillId="0" borderId="41" xfId="0" applyNumberFormat="1" applyFont="1" applyBorder="1" applyAlignment="1">
      <alignment horizontal="center"/>
    </xf>
    <xf numFmtId="10" fontId="8" fillId="0" borderId="42" xfId="0" applyNumberFormat="1" applyFont="1" applyBorder="1" applyAlignment="1">
      <alignment horizontal="center"/>
    </xf>
    <xf numFmtId="0" fontId="8" fillId="0" borderId="42" xfId="0" applyNumberFormat="1" applyFont="1" applyBorder="1" applyAlignment="1">
      <alignment horizontal="center"/>
    </xf>
    <xf numFmtId="173" fontId="6" fillId="0" borderId="42" xfId="0" applyNumberFormat="1" applyFont="1" applyBorder="1" applyAlignment="1">
      <alignment horizontal="center"/>
    </xf>
    <xf numFmtId="173" fontId="6" fillId="0" borderId="43" xfId="0" applyNumberFormat="1" applyFont="1" applyBorder="1" applyAlignment="1">
      <alignment horizontal="center"/>
    </xf>
    <xf numFmtId="10" fontId="8" fillId="0" borderId="44" xfId="0" applyNumberFormat="1" applyFont="1" applyBorder="1" applyAlignment="1">
      <alignment horizontal="center"/>
    </xf>
    <xf numFmtId="173" fontId="8" fillId="0" borderId="45" xfId="0" applyNumberFormat="1" applyFont="1" applyBorder="1" applyAlignment="1">
      <alignment horizontal="center"/>
    </xf>
    <xf numFmtId="10" fontId="8" fillId="0" borderId="46" xfId="0" applyNumberFormat="1" applyFont="1" applyBorder="1" applyAlignment="1">
      <alignment horizontal="center"/>
    </xf>
    <xf numFmtId="0" fontId="8" fillId="0" borderId="46" xfId="0" applyNumberFormat="1" applyFont="1" applyBorder="1" applyAlignment="1">
      <alignment horizontal="center"/>
    </xf>
    <xf numFmtId="173" fontId="6" fillId="0" borderId="46" xfId="0" applyNumberFormat="1" applyFont="1" applyBorder="1" applyAlignment="1">
      <alignment horizontal="center"/>
    </xf>
    <xf numFmtId="173" fontId="6" fillId="0" borderId="47" xfId="0" applyNumberFormat="1" applyFont="1" applyBorder="1" applyAlignment="1">
      <alignment horizontal="center"/>
    </xf>
    <xf numFmtId="10" fontId="8" fillId="0" borderId="48" xfId="0" applyNumberFormat="1" applyFont="1" applyBorder="1" applyAlignment="1">
      <alignment horizontal="center"/>
    </xf>
    <xf numFmtId="173" fontId="8" fillId="0" borderId="49" xfId="0" applyNumberFormat="1" applyFont="1" applyBorder="1" applyAlignment="1">
      <alignment horizontal="center"/>
    </xf>
    <xf numFmtId="10" fontId="6" fillId="0" borderId="0" xfId="0" applyNumberFormat="1" applyFont="1" applyBorder="1" applyAlignment="1">
      <alignment horizontal="center"/>
    </xf>
    <xf numFmtId="0" fontId="6" fillId="0" borderId="50" xfId="0" applyFont="1" applyBorder="1" applyAlignment="1">
      <alignment horizontal="center"/>
    </xf>
    <xf numFmtId="0" fontId="6" fillId="0" borderId="42" xfId="0" applyFont="1" applyBorder="1" applyAlignment="1">
      <alignment horizontal="center"/>
    </xf>
    <xf numFmtId="10" fontId="6" fillId="0" borderId="51" xfId="0" applyNumberFormat="1"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9" fontId="6" fillId="0" borderId="54" xfId="0" applyNumberFormat="1" applyFont="1" applyBorder="1" applyAlignment="1">
      <alignment horizontal="center"/>
    </xf>
    <xf numFmtId="0" fontId="8" fillId="33" borderId="55" xfId="0" applyFont="1" applyFill="1" applyBorder="1" applyAlignment="1" applyProtection="1">
      <alignment horizontal="center" vertical="center" wrapText="1"/>
      <protection locked="0"/>
    </xf>
    <xf numFmtId="0" fontId="8" fillId="33" borderId="56" xfId="0" applyFont="1" applyFill="1" applyBorder="1" applyAlignment="1" applyProtection="1">
      <alignment horizontal="center" vertical="center" wrapText="1"/>
      <protection locked="0"/>
    </xf>
    <xf numFmtId="0" fontId="27" fillId="33" borderId="57" xfId="0" applyFont="1" applyFill="1" applyBorder="1" applyAlignment="1" applyProtection="1">
      <alignment horizontal="center" vertical="center" wrapText="1"/>
      <protection locked="0"/>
    </xf>
    <xf numFmtId="0" fontId="8" fillId="41" borderId="56" xfId="0" applyFont="1" applyFill="1" applyBorder="1" applyAlignment="1" applyProtection="1">
      <alignment horizontal="center" vertical="center" textRotation="90" wrapText="1"/>
      <protection locked="0"/>
    </xf>
    <xf numFmtId="0" fontId="8" fillId="33" borderId="32" xfId="0" applyFont="1" applyFill="1" applyBorder="1" applyAlignment="1" applyProtection="1">
      <alignment horizontal="center" vertical="center" textRotation="90" wrapText="1"/>
      <protection locked="0"/>
    </xf>
    <xf numFmtId="0" fontId="9" fillId="35" borderId="32" xfId="0" applyFont="1" applyFill="1" applyBorder="1" applyAlignment="1" applyProtection="1">
      <alignment horizontal="center" vertical="center" wrapText="1"/>
      <protection locked="0"/>
    </xf>
    <xf numFmtId="0" fontId="8" fillId="41" borderId="28" xfId="0" applyFont="1" applyFill="1" applyBorder="1" applyAlignment="1" applyProtection="1">
      <alignment horizontal="center" vertical="center" textRotation="90" wrapText="1"/>
      <protection locked="0"/>
    </xf>
    <xf numFmtId="0" fontId="32" fillId="41" borderId="28" xfId="0" applyFont="1" applyFill="1" applyBorder="1" applyAlignment="1" applyProtection="1">
      <alignment horizontal="center" vertical="center" textRotation="90" wrapText="1"/>
      <protection locked="0"/>
    </xf>
    <xf numFmtId="0" fontId="6" fillId="33" borderId="14" xfId="0" applyFont="1" applyFill="1" applyBorder="1" applyAlignment="1" applyProtection="1">
      <alignment horizontal="center" vertical="center" textRotation="90" wrapText="1"/>
      <protection locked="0"/>
    </xf>
    <xf numFmtId="0" fontId="33" fillId="0" borderId="0" xfId="0" applyFont="1" applyAlignment="1" applyProtection="1">
      <alignment horizontal="center" wrapText="1"/>
      <protection locked="0"/>
    </xf>
    <xf numFmtId="10" fontId="0" fillId="41" borderId="0" xfId="0" applyNumberFormat="1" applyFont="1" applyFill="1" applyAlignment="1" applyProtection="1">
      <alignment/>
      <protection locked="0"/>
    </xf>
    <xf numFmtId="2" fontId="6" fillId="34" borderId="13" xfId="0" applyNumberFormat="1" applyFont="1" applyFill="1" applyBorder="1" applyAlignment="1" applyProtection="1">
      <alignment horizontal="center"/>
      <protection locked="0"/>
    </xf>
    <xf numFmtId="10" fontId="11" fillId="34" borderId="13" xfId="0" applyNumberFormat="1" applyFont="1" applyFill="1" applyBorder="1" applyAlignment="1" applyProtection="1">
      <alignment horizontal="center"/>
      <protection locked="0"/>
    </xf>
    <xf numFmtId="10" fontId="8" fillId="0" borderId="0" xfId="0" applyNumberFormat="1" applyFont="1" applyFill="1" applyBorder="1" applyAlignment="1" applyProtection="1">
      <alignment horizontal="center" vertical="center" wrapText="1"/>
      <protection/>
    </xf>
    <xf numFmtId="9" fontId="0" fillId="0" borderId="0" xfId="0" applyNumberFormat="1" applyFont="1" applyFill="1" applyBorder="1" applyAlignment="1" applyProtection="1">
      <alignment horizontal="center" vertical="center"/>
      <protection locked="0"/>
    </xf>
    <xf numFmtId="2" fontId="8" fillId="33" borderId="10" xfId="0" applyNumberFormat="1" applyFont="1" applyFill="1" applyBorder="1" applyAlignment="1">
      <alignment horizontal="center" vertical="center" wrapText="1"/>
    </xf>
    <xf numFmtId="2" fontId="7" fillId="0" borderId="20" xfId="0" applyNumberFormat="1" applyFont="1" applyBorder="1" applyAlignment="1">
      <alignment/>
    </xf>
    <xf numFmtId="10" fontId="7" fillId="39" borderId="0" xfId="50" applyNumberFormat="1" applyFont="1" applyFill="1" applyAlignment="1">
      <alignment horizontal="center" vertical="center"/>
    </xf>
    <xf numFmtId="0" fontId="6" fillId="0" borderId="58" xfId="0" applyFont="1" applyBorder="1" applyAlignment="1">
      <alignment/>
    </xf>
    <xf numFmtId="0" fontId="0" fillId="0" borderId="0" xfId="0" applyFont="1" applyAlignment="1" applyProtection="1">
      <alignment horizontal="center"/>
      <protection locked="0"/>
    </xf>
    <xf numFmtId="10" fontId="19" fillId="40" borderId="59" xfId="50" applyNumberFormat="1" applyFont="1" applyFill="1" applyBorder="1" applyAlignment="1" applyProtection="1">
      <alignment horizontal="center"/>
      <protection locked="0"/>
    </xf>
    <xf numFmtId="0" fontId="19" fillId="40" borderId="44" xfId="0" applyFont="1" applyFill="1" applyBorder="1" applyAlignment="1" applyProtection="1">
      <alignment horizontal="right"/>
      <protection locked="0"/>
    </xf>
    <xf numFmtId="10" fontId="19" fillId="40" borderId="60" xfId="50" applyNumberFormat="1" applyFont="1" applyFill="1" applyBorder="1" applyAlignment="1" applyProtection="1">
      <alignment horizontal="center"/>
      <protection locked="0"/>
    </xf>
    <xf numFmtId="0" fontId="19" fillId="40" borderId="48" xfId="0" applyFont="1" applyFill="1" applyBorder="1" applyAlignment="1" applyProtection="1">
      <alignment horizontal="right"/>
      <protection locked="0"/>
    </xf>
    <xf numFmtId="10" fontId="19" fillId="40" borderId="61" xfId="50" applyNumberFormat="1" applyFont="1" applyFill="1" applyBorder="1" applyAlignment="1" applyProtection="1">
      <alignment horizontal="center"/>
      <protection locked="0"/>
    </xf>
    <xf numFmtId="0" fontId="20"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0" xfId="0" applyFont="1" applyFill="1" applyBorder="1" applyAlignment="1" applyProtection="1">
      <alignment horizontal="center" vertical="center" wrapText="1"/>
      <protection locked="0"/>
    </xf>
    <xf numFmtId="172" fontId="4"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vertical="center"/>
      <protection/>
    </xf>
    <xf numFmtId="44" fontId="0" fillId="0" borderId="0" xfId="0" applyNumberFormat="1" applyFont="1" applyAlignment="1" applyProtection="1">
      <alignment/>
      <protection locked="0"/>
    </xf>
    <xf numFmtId="0" fontId="2" fillId="35" borderId="33" xfId="0" applyFont="1" applyFill="1" applyBorder="1" applyAlignment="1" applyProtection="1">
      <alignment horizontal="center" vertical="center" wrapText="1"/>
      <protection locked="0"/>
    </xf>
    <xf numFmtId="0" fontId="6" fillId="35" borderId="32" xfId="0" applyFont="1" applyFill="1" applyBorder="1" applyAlignment="1" applyProtection="1">
      <alignment horizontal="center" vertical="center" textRotation="90" wrapText="1"/>
      <protection locked="0"/>
    </xf>
    <xf numFmtId="0" fontId="6" fillId="33" borderId="32" xfId="0" applyFont="1" applyFill="1" applyBorder="1" applyAlignment="1" applyProtection="1">
      <alignment horizontal="center" vertical="center" textRotation="90" wrapText="1"/>
      <protection locked="0"/>
    </xf>
    <xf numFmtId="0" fontId="19" fillId="40" borderId="62" xfId="0" applyFont="1" applyFill="1" applyBorder="1" applyAlignment="1" applyProtection="1">
      <alignment horizontal="left"/>
      <protection locked="0"/>
    </xf>
    <xf numFmtId="2" fontId="20" fillId="0" borderId="0" xfId="0" applyNumberFormat="1" applyFont="1" applyAlignment="1" applyProtection="1">
      <alignment/>
      <protection locked="0"/>
    </xf>
    <xf numFmtId="2" fontId="0" fillId="0" borderId="0" xfId="0" applyNumberFormat="1" applyFont="1" applyAlignment="1" applyProtection="1">
      <alignment/>
      <protection locked="0"/>
    </xf>
    <xf numFmtId="2" fontId="0" fillId="39" borderId="13" xfId="0" applyNumberFormat="1" applyFont="1" applyFill="1" applyBorder="1" applyAlignment="1" applyProtection="1">
      <alignment/>
      <protection locked="0"/>
    </xf>
    <xf numFmtId="0" fontId="6" fillId="34" borderId="63" xfId="0" applyFont="1" applyFill="1" applyBorder="1" applyAlignment="1">
      <alignment/>
    </xf>
    <xf numFmtId="10" fontId="34" fillId="35" borderId="22" xfId="0" applyNumberFormat="1" applyFont="1" applyFill="1" applyBorder="1" applyAlignment="1" applyProtection="1">
      <alignment horizontal="center"/>
      <protection locked="0"/>
    </xf>
    <xf numFmtId="0" fontId="0" fillId="35" borderId="0" xfId="0" applyFont="1" applyFill="1" applyAlignment="1" applyProtection="1">
      <alignment/>
      <protection locked="0"/>
    </xf>
    <xf numFmtId="0" fontId="0" fillId="35" borderId="0" xfId="0" applyFont="1" applyFill="1" applyBorder="1" applyAlignment="1" applyProtection="1">
      <alignment horizontal="center" vertical="center"/>
      <protection/>
    </xf>
    <xf numFmtId="0" fontId="19" fillId="0" borderId="0" xfId="0" applyFont="1" applyFill="1" applyBorder="1" applyAlignment="1" applyProtection="1">
      <alignment/>
      <protection locked="0"/>
    </xf>
    <xf numFmtId="0" fontId="19" fillId="0" borderId="0" xfId="0" applyFont="1" applyFill="1" applyBorder="1" applyAlignment="1" applyProtection="1">
      <alignment horizontal="left"/>
      <protection locked="0"/>
    </xf>
    <xf numFmtId="44" fontId="8" fillId="0" borderId="0" xfId="42" applyNumberFormat="1"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locked="0"/>
    </xf>
    <xf numFmtId="0" fontId="5" fillId="39" borderId="64" xfId="0" applyFont="1" applyFill="1" applyBorder="1" applyAlignment="1">
      <alignment horizontal="center"/>
    </xf>
    <xf numFmtId="0" fontId="6" fillId="34" borderId="65" xfId="0" applyFont="1" applyFill="1" applyBorder="1" applyAlignment="1">
      <alignment/>
    </xf>
    <xf numFmtId="0" fontId="9" fillId="35" borderId="32" xfId="0" applyFont="1" applyFill="1" applyBorder="1" applyAlignment="1">
      <alignment horizontal="center" vertical="center" wrapText="1"/>
    </xf>
    <xf numFmtId="0" fontId="15" fillId="35" borderId="34" xfId="0" applyFont="1" applyFill="1" applyBorder="1" applyAlignment="1">
      <alignment horizontal="center" vertical="justify" textRotation="90" wrapText="1"/>
    </xf>
    <xf numFmtId="0" fontId="2" fillId="35" borderId="33" xfId="0" applyFont="1" applyFill="1" applyBorder="1" applyAlignment="1">
      <alignment horizontal="center" vertical="center" wrapText="1"/>
    </xf>
    <xf numFmtId="0" fontId="6" fillId="33" borderId="14" xfId="0" applyFont="1" applyFill="1" applyBorder="1" applyAlignment="1">
      <alignment horizontal="center" vertical="center" textRotation="90" wrapText="1"/>
    </xf>
    <xf numFmtId="0" fontId="6" fillId="35" borderId="32" xfId="0" applyFont="1" applyFill="1" applyBorder="1" applyAlignment="1">
      <alignment horizontal="center" vertical="center" textRotation="90" wrapText="1"/>
    </xf>
    <xf numFmtId="1" fontId="0" fillId="0" borderId="0" xfId="0" applyNumberFormat="1" applyFont="1" applyFill="1" applyBorder="1" applyAlignment="1" applyProtection="1">
      <alignment horizontal="center" vertical="center"/>
      <protection locked="0"/>
    </xf>
    <xf numFmtId="10" fontId="6" fillId="0" borderId="66" xfId="0" applyNumberFormat="1" applyFont="1" applyBorder="1" applyAlignment="1">
      <alignment horizontal="center"/>
    </xf>
    <xf numFmtId="0" fontId="8" fillId="0" borderId="67" xfId="0" applyNumberFormat="1" applyFont="1" applyBorder="1" applyAlignment="1">
      <alignment horizontal="center"/>
    </xf>
    <xf numFmtId="44" fontId="0" fillId="0" borderId="0" xfId="0" applyNumberFormat="1" applyFont="1" applyFill="1" applyAlignment="1" applyProtection="1">
      <alignment/>
      <protection locked="0"/>
    </xf>
    <xf numFmtId="0" fontId="12" fillId="33" borderId="0" xfId="47" applyFont="1" applyFill="1" applyBorder="1" applyAlignment="1" applyProtection="1">
      <alignment horizontal="center" vertical="center" wrapText="1"/>
      <protection locked="0"/>
    </xf>
    <xf numFmtId="0" fontId="12" fillId="0" borderId="0" xfId="47" applyFont="1" applyFill="1" applyBorder="1" applyAlignment="1" applyProtection="1">
      <alignment horizontal="center" vertical="center" wrapText="1"/>
      <protection locked="0"/>
    </xf>
    <xf numFmtId="0" fontId="12" fillId="0" borderId="0" xfId="47" applyFont="1" applyBorder="1" applyAlignment="1" applyProtection="1">
      <alignment horizontal="center" vertical="center" wrapText="1"/>
      <protection locked="0"/>
    </xf>
    <xf numFmtId="0" fontId="12" fillId="0" borderId="0" xfId="47" applyFont="1" applyAlignment="1" applyProtection="1">
      <alignment horizontal="center" vertical="center" wrapText="1"/>
      <protection locked="0"/>
    </xf>
    <xf numFmtId="0" fontId="6" fillId="33" borderId="10" xfId="0" applyFont="1" applyFill="1" applyBorder="1" applyAlignment="1">
      <alignment horizontal="center" vertical="center" wrapText="1"/>
    </xf>
    <xf numFmtId="0" fontId="0" fillId="33" borderId="13" xfId="47" applyFont="1" applyFill="1" applyBorder="1" applyAlignment="1" applyProtection="1">
      <alignment horizontal="center" vertical="center" textRotation="90" wrapText="1"/>
      <protection locked="0"/>
    </xf>
    <xf numFmtId="0" fontId="13" fillId="33" borderId="10" xfId="0"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3" fillId="33" borderId="13" xfId="0" applyFont="1" applyFill="1" applyBorder="1" applyAlignment="1">
      <alignment horizontal="center" vertical="center" wrapText="1"/>
    </xf>
    <xf numFmtId="0" fontId="0" fillId="0" borderId="0" xfId="0" applyNumberFormat="1" applyFont="1" applyFill="1" applyAlignment="1" applyProtection="1">
      <alignment/>
      <protection locked="0"/>
    </xf>
    <xf numFmtId="0" fontId="8" fillId="0" borderId="13" xfId="0" applyFont="1" applyBorder="1" applyAlignment="1" applyProtection="1">
      <alignment horizontal="center" vertical="center"/>
      <protection locked="0"/>
    </xf>
    <xf numFmtId="0" fontId="8" fillId="33" borderId="10" xfId="0" applyFont="1" applyFill="1" applyBorder="1" applyAlignment="1">
      <alignment horizontal="left" vertical="center" wrapText="1"/>
    </xf>
    <xf numFmtId="0" fontId="74" fillId="33" borderId="10" xfId="0" applyFont="1" applyFill="1" applyBorder="1" applyAlignment="1">
      <alignment horizontal="left" vertical="center" wrapText="1"/>
    </xf>
    <xf numFmtId="0" fontId="8" fillId="33" borderId="13" xfId="0" applyFont="1" applyFill="1" applyBorder="1" applyAlignment="1">
      <alignment vertical="center" wrapText="1"/>
    </xf>
    <xf numFmtId="0" fontId="20" fillId="0" borderId="0" xfId="0" applyFont="1" applyAlignment="1">
      <alignment horizontal="left"/>
    </xf>
    <xf numFmtId="0" fontId="0" fillId="0" borderId="0" xfId="0" applyFont="1" applyAlignment="1">
      <alignment horizontal="left"/>
    </xf>
    <xf numFmtId="0" fontId="6" fillId="34" borderId="13" xfId="0" applyFont="1" applyFill="1" applyBorder="1" applyAlignment="1">
      <alignment horizontal="left"/>
    </xf>
    <xf numFmtId="0" fontId="8" fillId="33" borderId="17" xfId="0" applyFont="1" applyFill="1" applyBorder="1" applyAlignment="1">
      <alignment horizontal="left" vertical="center" wrapText="1"/>
    </xf>
    <xf numFmtId="0" fontId="0" fillId="0" borderId="13" xfId="0" applyFont="1" applyBorder="1" applyAlignment="1">
      <alignment horizontal="left" vertical="center" wrapText="1"/>
    </xf>
    <xf numFmtId="0" fontId="8" fillId="0" borderId="10" xfId="0" applyFont="1" applyBorder="1" applyAlignment="1" applyProtection="1">
      <alignment horizontal="center" vertical="center"/>
      <protection locked="0"/>
    </xf>
    <xf numFmtId="174" fontId="8" fillId="33" borderId="10" xfId="0" applyNumberFormat="1" applyFont="1" applyFill="1" applyBorder="1" applyAlignment="1">
      <alignment horizontal="center" vertical="center" wrapText="1"/>
    </xf>
    <xf numFmtId="0" fontId="8" fillId="33" borderId="13" xfId="0" applyFont="1" applyFill="1" applyBorder="1" applyAlignment="1" applyProtection="1">
      <alignment horizontal="center" vertical="center" textRotation="90" wrapText="1"/>
      <protection locked="0"/>
    </xf>
    <xf numFmtId="0" fontId="9" fillId="35" borderId="13" xfId="0" applyFont="1" applyFill="1" applyBorder="1" applyAlignment="1">
      <alignment horizontal="center" vertical="center" wrapText="1"/>
    </xf>
    <xf numFmtId="0" fontId="15" fillId="35" borderId="13" xfId="0" applyFont="1" applyFill="1" applyBorder="1" applyAlignment="1">
      <alignment horizontal="center" vertical="justify" textRotation="90" wrapText="1"/>
    </xf>
    <xf numFmtId="0" fontId="2" fillId="35" borderId="13" xfId="0" applyFont="1" applyFill="1" applyBorder="1" applyAlignment="1">
      <alignment horizontal="center" vertical="center" wrapText="1"/>
    </xf>
    <xf numFmtId="0" fontId="6" fillId="33" borderId="13" xfId="0" applyFont="1" applyFill="1" applyBorder="1" applyAlignment="1">
      <alignment horizontal="center" vertical="center" textRotation="90" wrapText="1"/>
    </xf>
    <xf numFmtId="0" fontId="6" fillId="35" borderId="13" xfId="0" applyFont="1" applyFill="1" applyBorder="1" applyAlignment="1">
      <alignment horizontal="center" vertical="center" textRotation="90" wrapText="1"/>
    </xf>
    <xf numFmtId="0" fontId="8" fillId="33" borderId="34" xfId="0" applyFont="1" applyFill="1" applyBorder="1" applyAlignment="1" applyProtection="1">
      <alignment horizontal="center" vertical="center" wrapText="1"/>
      <protection locked="0"/>
    </xf>
    <xf numFmtId="0" fontId="14" fillId="39" borderId="68" xfId="0" applyFont="1" applyFill="1" applyBorder="1" applyAlignment="1">
      <alignment horizontal="center"/>
    </xf>
    <xf numFmtId="0" fontId="8" fillId="41" borderId="13" xfId="0" applyFont="1" applyFill="1" applyBorder="1" applyAlignment="1" applyProtection="1">
      <alignment horizontal="center" vertical="center" textRotation="90" wrapText="1"/>
      <protection locked="0"/>
    </xf>
    <xf numFmtId="0" fontId="11" fillId="37" borderId="69" xfId="0" applyFont="1" applyFill="1" applyBorder="1" applyAlignment="1" applyProtection="1">
      <alignment horizontal="center"/>
      <protection hidden="1" locked="0"/>
    </xf>
    <xf numFmtId="0" fontId="17" fillId="36" borderId="0" xfId="0" applyFont="1" applyFill="1" applyBorder="1" applyAlignment="1" applyProtection="1">
      <alignment horizontal="right"/>
      <protection hidden="1" locked="0"/>
    </xf>
    <xf numFmtId="0" fontId="16" fillId="36" borderId="0" xfId="0" applyFont="1" applyFill="1" applyBorder="1" applyAlignment="1" applyProtection="1">
      <alignment horizontal="right"/>
      <protection hidden="1" locked="0"/>
    </xf>
    <xf numFmtId="0" fontId="16" fillId="36" borderId="11" xfId="0" applyFont="1" applyFill="1" applyBorder="1" applyAlignment="1" applyProtection="1">
      <alignment horizontal="right"/>
      <protection hidden="1" locked="0"/>
    </xf>
    <xf numFmtId="0" fontId="36" fillId="37" borderId="70" xfId="0" applyFont="1" applyFill="1" applyBorder="1" applyAlignment="1" applyProtection="1">
      <alignment horizontal="center"/>
      <protection hidden="1" locked="0"/>
    </xf>
    <xf numFmtId="0" fontId="36" fillId="37" borderId="69" xfId="0" applyFont="1" applyFill="1" applyBorder="1" applyAlignment="1" applyProtection="1">
      <alignment horizontal="center"/>
      <protection hidden="1" locked="0"/>
    </xf>
    <xf numFmtId="0" fontId="6" fillId="37" borderId="70" xfId="0" applyFont="1" applyFill="1" applyBorder="1" applyAlignment="1" applyProtection="1">
      <alignment horizontal="center"/>
      <protection hidden="1" locked="0"/>
    </xf>
    <xf numFmtId="0" fontId="6" fillId="37" borderId="69" xfId="0" applyFont="1" applyFill="1" applyBorder="1" applyAlignment="1" applyProtection="1">
      <alignment horizontal="center"/>
      <protection hidden="1" locked="0"/>
    </xf>
    <xf numFmtId="0" fontId="11" fillId="37" borderId="70" xfId="0" applyFont="1" applyFill="1" applyBorder="1" applyAlignment="1" applyProtection="1">
      <alignment horizontal="center"/>
      <protection hidden="1" locked="0"/>
    </xf>
    <xf numFmtId="0" fontId="6" fillId="36" borderId="12" xfId="0" applyFont="1" applyFill="1" applyBorder="1" applyAlignment="1" applyProtection="1">
      <alignment horizontal="center" vertical="center"/>
      <protection hidden="1" locked="0"/>
    </xf>
    <xf numFmtId="0" fontId="6" fillId="36" borderId="32" xfId="0" applyFont="1" applyFill="1" applyBorder="1" applyAlignment="1" applyProtection="1">
      <alignment horizontal="center" vertical="center"/>
      <protection hidden="1" locked="0"/>
    </xf>
    <xf numFmtId="0" fontId="11" fillId="37" borderId="71" xfId="0" applyFont="1" applyFill="1" applyBorder="1" applyAlignment="1" applyProtection="1">
      <alignment horizontal="center"/>
      <protection hidden="1" locked="0"/>
    </xf>
    <xf numFmtId="0" fontId="36" fillId="37" borderId="72" xfId="0" applyFont="1" applyFill="1" applyBorder="1" applyAlignment="1" applyProtection="1">
      <alignment horizontal="center"/>
      <protection hidden="1" locked="0"/>
    </xf>
    <xf numFmtId="0" fontId="36" fillId="37" borderId="71" xfId="0" applyFont="1" applyFill="1" applyBorder="1" applyAlignment="1" applyProtection="1">
      <alignment horizontal="center"/>
      <protection hidden="1" locked="0"/>
    </xf>
    <xf numFmtId="0" fontId="6" fillId="36" borderId="13" xfId="0" applyFont="1" applyFill="1" applyBorder="1" applyAlignment="1" applyProtection="1">
      <alignment horizontal="center"/>
      <protection hidden="1" locked="0"/>
    </xf>
    <xf numFmtId="0" fontId="6" fillId="36" borderId="31" xfId="0" applyFont="1" applyFill="1" applyBorder="1" applyAlignment="1" applyProtection="1">
      <alignment horizontal="center"/>
      <protection hidden="1" locked="0"/>
    </xf>
    <xf numFmtId="0" fontId="6" fillId="0" borderId="73" xfId="0" applyFont="1" applyBorder="1" applyAlignment="1" applyProtection="1">
      <alignment horizontal="left"/>
      <protection hidden="1" locked="0"/>
    </xf>
    <xf numFmtId="0" fontId="6" fillId="0" borderId="74" xfId="0" applyFont="1" applyBorder="1" applyAlignment="1" applyProtection="1">
      <alignment horizontal="left"/>
      <protection hidden="1" locked="0"/>
    </xf>
    <xf numFmtId="0" fontId="6" fillId="0" borderId="17" xfId="0" applyFont="1" applyBorder="1" applyAlignment="1" applyProtection="1">
      <alignment horizontal="left"/>
      <protection hidden="1" locked="0"/>
    </xf>
    <xf numFmtId="0" fontId="13" fillId="36" borderId="12" xfId="0" applyFont="1" applyFill="1" applyBorder="1" applyAlignment="1" applyProtection="1">
      <alignment horizontal="center" wrapText="1"/>
      <protection hidden="1" locked="0"/>
    </xf>
    <xf numFmtId="0" fontId="13" fillId="36" borderId="32" xfId="0" applyFont="1" applyFill="1" applyBorder="1" applyAlignment="1" applyProtection="1">
      <alignment horizontal="center" wrapText="1"/>
      <protection hidden="1" locked="0"/>
    </xf>
    <xf numFmtId="0" fontId="6" fillId="37" borderId="31" xfId="0" applyFont="1" applyFill="1" applyBorder="1" applyAlignment="1" applyProtection="1">
      <alignment horizontal="center"/>
      <protection hidden="1" locked="0"/>
    </xf>
    <xf numFmtId="0" fontId="6" fillId="37" borderId="75" xfId="0" applyFont="1" applyFill="1" applyBorder="1" applyAlignment="1" applyProtection="1">
      <alignment horizontal="center"/>
      <protection hidden="1" locked="0"/>
    </xf>
    <xf numFmtId="0" fontId="6" fillId="37" borderId="10" xfId="0" applyFont="1" applyFill="1" applyBorder="1" applyAlignment="1" applyProtection="1">
      <alignment horizontal="center"/>
      <protection hidden="1" locked="0"/>
    </xf>
    <xf numFmtId="0" fontId="3" fillId="0" borderId="0" xfId="0" applyFont="1" applyAlignment="1">
      <alignment horizontal="center" wrapText="1"/>
    </xf>
    <xf numFmtId="0" fontId="5" fillId="36" borderId="64" xfId="0" applyFont="1" applyFill="1" applyBorder="1" applyAlignment="1">
      <alignment horizontal="center"/>
    </xf>
    <xf numFmtId="0" fontId="5" fillId="36" borderId="76" xfId="0" applyFont="1" applyFill="1" applyBorder="1" applyAlignment="1">
      <alignment horizontal="center"/>
    </xf>
    <xf numFmtId="0" fontId="5" fillId="36" borderId="68" xfId="0" applyFont="1" applyFill="1" applyBorder="1" applyAlignment="1">
      <alignment horizontal="center"/>
    </xf>
    <xf numFmtId="0" fontId="8" fillId="0" borderId="0" xfId="0" applyFont="1" applyAlignment="1">
      <alignment horizontal="center" vertical="center"/>
    </xf>
    <xf numFmtId="0" fontId="8" fillId="40" borderId="0" xfId="0" applyFont="1" applyFill="1" applyAlignment="1">
      <alignment horizontal="right" vertical="center"/>
    </xf>
    <xf numFmtId="0" fontId="8" fillId="33" borderId="77"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33" fillId="0" borderId="0" xfId="0" applyFont="1" applyAlignment="1" applyProtection="1">
      <alignment horizontal="center" wrapText="1"/>
      <protection locked="0"/>
    </xf>
    <xf numFmtId="0" fontId="5" fillId="36" borderId="19" xfId="0" applyFont="1" applyFill="1" applyBorder="1" applyAlignment="1" applyProtection="1">
      <alignment horizontal="center"/>
      <protection locked="0"/>
    </xf>
    <xf numFmtId="0" fontId="5" fillId="36" borderId="20" xfId="0" applyFont="1" applyFill="1" applyBorder="1" applyAlignment="1" applyProtection="1">
      <alignment horizontal="center"/>
      <protection locked="0"/>
    </xf>
    <xf numFmtId="0" fontId="5" fillId="36" borderId="21" xfId="0" applyFont="1" applyFill="1" applyBorder="1" applyAlignment="1" applyProtection="1">
      <alignment horizontal="center"/>
      <protection locked="0"/>
    </xf>
    <xf numFmtId="0" fontId="6" fillId="0" borderId="51" xfId="0" applyFont="1" applyBorder="1" applyAlignment="1">
      <alignment horizontal="center" wrapText="1"/>
    </xf>
    <xf numFmtId="0" fontId="6" fillId="0" borderId="80" xfId="0" applyFont="1" applyBorder="1" applyAlignment="1">
      <alignment horizontal="center"/>
    </xf>
    <xf numFmtId="0" fontId="6" fillId="0" borderId="81" xfId="0" applyFont="1" applyBorder="1" applyAlignment="1">
      <alignment horizontal="center"/>
    </xf>
    <xf numFmtId="0" fontId="6" fillId="0" borderId="82" xfId="0" applyFont="1" applyBorder="1" applyAlignment="1">
      <alignment horizontal="center"/>
    </xf>
    <xf numFmtId="0" fontId="8" fillId="39" borderId="64" xfId="0" applyFont="1" applyFill="1" applyBorder="1" applyAlignment="1">
      <alignment horizontal="center" vertical="center"/>
    </xf>
    <xf numFmtId="0" fontId="8" fillId="39" borderId="76" xfId="0" applyFont="1" applyFill="1" applyBorder="1" applyAlignment="1">
      <alignment horizontal="center" vertical="center"/>
    </xf>
    <xf numFmtId="0" fontId="8" fillId="39" borderId="68" xfId="0" applyFont="1" applyFill="1" applyBorder="1" applyAlignment="1">
      <alignment horizontal="center" vertical="center"/>
    </xf>
    <xf numFmtId="0" fontId="10" fillId="33" borderId="34" xfId="0" applyFont="1" applyFill="1" applyBorder="1" applyAlignment="1" applyProtection="1">
      <alignment horizontal="center" vertical="center" wrapText="1"/>
      <protection locked="0"/>
    </xf>
    <xf numFmtId="0" fontId="10" fillId="33" borderId="14"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xf>
    <xf numFmtId="0" fontId="8" fillId="35" borderId="20" xfId="0" applyFont="1" applyFill="1" applyBorder="1" applyAlignment="1">
      <alignment horizontal="center" vertical="center"/>
    </xf>
    <xf numFmtId="0" fontId="8" fillId="35" borderId="21"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e_Allegato 3 referto conclusivo rev 2.05_for"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81">
    <dxf>
      <font>
        <b/>
        <i val="0"/>
        <strike val="0"/>
      </font>
      <border>
        <left style="thin"/>
        <right style="thin"/>
        <top style="thin"/>
        <bottom style="thin"/>
      </border>
    </dxf>
    <dxf>
      <font>
        <strike val="0"/>
      </font>
      <fill>
        <patternFill>
          <bgColor indexed="41"/>
        </patternFill>
      </fill>
      <border>
        <left style="thin"/>
        <right style="thin"/>
        <top style="thin"/>
        <bottom style="thin"/>
      </border>
    </dxf>
    <dxf>
      <font>
        <b/>
        <i val="0"/>
        <strike val="0"/>
        <color auto="1"/>
      </font>
      <fill>
        <patternFill>
          <bgColor indexed="42"/>
        </patternFill>
      </fill>
      <border>
        <left style="thin"/>
        <right style="thin"/>
        <top style="thin"/>
        <bottom style="thin"/>
      </border>
    </dxf>
    <dxf>
      <font>
        <color indexed="9"/>
      </font>
      <fill>
        <patternFill patternType="none">
          <bgColor indexed="65"/>
        </patternFill>
      </fill>
      <border>
        <left/>
        <right/>
        <top/>
        <bottom/>
      </border>
    </dxf>
    <dxf>
      <font>
        <b val="0"/>
        <i val="0"/>
        <strike val="0"/>
        <color auto="1"/>
      </font>
      <fill>
        <patternFill patternType="none">
          <bgColor indexed="65"/>
        </patternFill>
      </fill>
      <border>
        <left style="thin"/>
        <right style="thin"/>
        <top style="thin"/>
        <bottom style="thin"/>
      </border>
    </dxf>
    <dxf>
      <font>
        <b val="0"/>
        <i val="0"/>
        <color auto="1"/>
      </font>
      <fill>
        <patternFill patternType="none">
          <bgColor indexed="65"/>
        </patternFill>
      </fill>
      <border>
        <left style="thin"/>
        <right style="thin"/>
        <top style="thin"/>
        <bottom style="thin"/>
      </border>
    </dxf>
    <dxf>
      <font>
        <b val="0"/>
        <i val="0"/>
        <color indexed="9"/>
      </font>
      <fill>
        <patternFill patternType="none">
          <bgColor indexed="65"/>
        </patternFill>
      </fill>
      <border>
        <left/>
        <right/>
        <top/>
        <bottom/>
      </border>
    </dxf>
    <dxf>
      <font>
        <b val="0"/>
        <i val="0"/>
        <color auto="1"/>
      </font>
      <fill>
        <patternFill>
          <bgColor indexed="42"/>
        </patternFill>
      </fill>
      <border>
        <left style="thin"/>
        <right style="thin"/>
        <top style="thin"/>
        <bottom style="thin"/>
      </border>
    </dxf>
    <dxf>
      <font>
        <b val="0"/>
        <i val="0"/>
        <strike val="0"/>
        <color auto="1"/>
      </font>
      <border>
        <left style="thin"/>
        <right style="thin"/>
        <top style="thin"/>
        <bottom style="thin"/>
      </border>
    </dxf>
    <dxf>
      <font>
        <b/>
        <i val="0"/>
        <strike val="0"/>
      </font>
      <border>
        <left style="thin"/>
        <right style="thin"/>
        <top style="thin"/>
        <bottom style="thin"/>
      </border>
    </dxf>
    <dxf>
      <font>
        <strike val="0"/>
      </font>
      <fill>
        <patternFill>
          <bgColor indexed="41"/>
        </patternFill>
      </fill>
      <border>
        <left style="thin"/>
        <right style="thin"/>
        <top style="thin"/>
        <bottom style="thin"/>
      </border>
    </dxf>
    <dxf>
      <font>
        <b/>
        <i val="0"/>
        <strike val="0"/>
        <color auto="1"/>
      </font>
      <fill>
        <patternFill>
          <bgColor indexed="42"/>
        </patternFill>
      </fill>
      <border>
        <left style="thin"/>
        <right style="thin"/>
        <top style="thin"/>
        <bottom style="thin"/>
      </border>
    </dxf>
    <dxf>
      <font>
        <color indexed="9"/>
      </font>
      <fill>
        <patternFill patternType="none">
          <bgColor indexed="65"/>
        </patternFill>
      </fill>
      <border>
        <left/>
        <right/>
        <top/>
        <bottom/>
      </border>
    </dxf>
    <dxf>
      <font>
        <b val="0"/>
        <i val="0"/>
        <strike val="0"/>
        <color auto="1"/>
      </font>
      <fill>
        <patternFill patternType="none">
          <bgColor indexed="65"/>
        </patternFill>
      </fill>
      <border>
        <left style="thin"/>
        <right style="thin"/>
        <top style="thin"/>
        <bottom style="thin"/>
      </border>
    </dxf>
    <dxf>
      <font>
        <b val="0"/>
        <i val="0"/>
        <color auto="1"/>
      </font>
      <fill>
        <patternFill patternType="none">
          <bgColor indexed="65"/>
        </patternFill>
      </fill>
      <border>
        <left style="thin"/>
        <right style="thin"/>
        <top style="thin"/>
        <bottom style="thin"/>
      </border>
    </dxf>
    <dxf>
      <font>
        <b val="0"/>
        <i val="0"/>
        <color indexed="9"/>
      </font>
      <fill>
        <patternFill patternType="none">
          <bgColor indexed="65"/>
        </patternFill>
      </fill>
      <border>
        <left/>
        <right/>
        <top/>
        <bottom/>
      </border>
    </dxf>
    <dxf>
      <font>
        <b val="0"/>
        <i val="0"/>
        <color auto="1"/>
      </font>
      <fill>
        <patternFill>
          <bgColor indexed="42"/>
        </patternFill>
      </fill>
      <border>
        <left style="thin"/>
        <right style="thin"/>
        <top style="thin"/>
        <bottom style="thin"/>
      </border>
    </dxf>
    <dxf>
      <font>
        <b val="0"/>
        <i val="0"/>
        <strike val="0"/>
        <color auto="1"/>
      </font>
      <border>
        <left style="thin"/>
        <right style="thin"/>
        <top style="thin"/>
        <bottom style="thin"/>
      </border>
    </dxf>
    <dxf>
      <font>
        <strike val="0"/>
        <color auto="1"/>
      </font>
      <fill>
        <patternFill patternType="none">
          <bgColor indexed="65"/>
        </patternFill>
      </fill>
      <border>
        <left style="thin"/>
        <right style="thin"/>
        <top style="thin"/>
        <bottom style="thin"/>
      </border>
    </dxf>
    <dxf>
      <font>
        <strike val="0"/>
        <color auto="1"/>
      </font>
      <fill>
        <patternFill patternType="none">
          <bgColor indexed="65"/>
        </patternFill>
      </fill>
      <border>
        <left style="thin"/>
        <right style="thin"/>
        <top style="thin"/>
        <bottom style="thin"/>
      </border>
    </dxf>
    <dxf>
      <font>
        <strike val="0"/>
        <color auto="1"/>
      </font>
      <fill>
        <patternFill patternType="none">
          <bgColor indexed="65"/>
        </patternFill>
      </fill>
      <border>
        <left style="thin"/>
        <right style="thin"/>
        <top style="thin"/>
        <bottom style="thin"/>
      </border>
    </dxf>
    <dxf>
      <font>
        <strike val="0"/>
        <color auto="1"/>
      </font>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indexed="41"/>
        </patternFill>
      </fill>
      <border>
        <left style="thin"/>
        <right style="thin"/>
        <top style="thin"/>
        <bottom style="thin"/>
      </border>
    </dxf>
    <dxf>
      <font>
        <strike val="0"/>
      </font>
      <fill>
        <patternFill>
          <bgColor rgb="FFCCFFFF"/>
        </patternFill>
      </fill>
      <border>
        <left style="thin">
          <color rgb="FF000000"/>
        </left>
        <right style="thin">
          <color rgb="FF000000"/>
        </right>
        <top style="thin"/>
        <bottom style="thin">
          <color rgb="FF000000"/>
        </bottom>
      </border>
    </dxf>
    <dxf>
      <font>
        <strike val="0"/>
        <color auto="1"/>
      </font>
      <border>
        <left style="thin">
          <color rgb="FF000000"/>
        </left>
        <right style="thin">
          <color rgb="FF000000"/>
        </right>
        <top style="thin"/>
        <bottom style="thin">
          <color rgb="FF000000"/>
        </bottom>
      </border>
    </dxf>
    <dxf>
      <font>
        <strike val="0"/>
        <color auto="1"/>
      </font>
      <fill>
        <patternFill patternType="none">
          <bgColor indexed="65"/>
        </patternFill>
      </fill>
      <border>
        <left style="thin">
          <color rgb="FF000000"/>
        </left>
        <right style="thin">
          <color rgb="FF000000"/>
        </right>
        <top style="thin"/>
        <bottom style="thin">
          <color rgb="FF000000"/>
        </bottom>
      </border>
    </dxf>
    <dxf>
      <font>
        <b val="0"/>
        <i val="0"/>
        <color auto="1"/>
      </font>
      <fill>
        <patternFill>
          <bgColor rgb="FFCCFFCC"/>
        </patternFill>
      </fill>
      <border>
        <left style="thin">
          <color rgb="FF000000"/>
        </left>
        <right style="thin">
          <color rgb="FF000000"/>
        </right>
        <top style="thin"/>
        <bottom style="thin">
          <color rgb="FF000000"/>
        </bottom>
      </border>
    </dxf>
    <dxf>
      <font>
        <b/>
        <i val="0"/>
        <strike val="0"/>
        <color auto="1"/>
      </font>
      <fill>
        <patternFill>
          <bgColor rgb="FFCCFFCC"/>
        </patternFill>
      </fill>
      <border>
        <left style="thin">
          <color rgb="FF000000"/>
        </left>
        <right style="thin">
          <color rgb="FF000000"/>
        </right>
        <top style="thin"/>
        <bottom style="thin">
          <color rgb="FF000000"/>
        </bottom>
      </border>
    </dxf>
    <dxf>
      <font>
        <b/>
        <i val="0"/>
        <strike val="0"/>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1.emf" /><Relationship Id="rId10" Type="http://schemas.openxmlformats.org/officeDocument/2006/relationships/image" Target="../media/image4.emf" /><Relationship Id="rId11" Type="http://schemas.openxmlformats.org/officeDocument/2006/relationships/image" Target="../media/image5.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6.emf" /><Relationship Id="rId16"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247650</xdr:colOff>
      <xdr:row>26</xdr:row>
      <xdr:rowOff>57150</xdr:rowOff>
    </xdr:from>
    <xdr:to>
      <xdr:col>13</xdr:col>
      <xdr:colOff>561975</xdr:colOff>
      <xdr:row>29</xdr:row>
      <xdr:rowOff>133350</xdr:rowOff>
    </xdr:to>
    <xdr:pic>
      <xdr:nvPicPr>
        <xdr:cNvPr id="1" name="Picture 59" descr="dasein new"/>
        <xdr:cNvPicPr preferRelativeResize="1">
          <a:picLocks noChangeAspect="1"/>
        </xdr:cNvPicPr>
      </xdr:nvPicPr>
      <xdr:blipFill>
        <a:blip r:embed="rId1"/>
        <a:stretch>
          <a:fillRect/>
        </a:stretch>
      </xdr:blipFill>
      <xdr:spPr>
        <a:xfrm>
          <a:off x="8277225" y="5372100"/>
          <a:ext cx="923925" cy="561975"/>
        </a:xfrm>
        <a:prstGeom prst="rect">
          <a:avLst/>
        </a:prstGeom>
        <a:noFill/>
        <a:ln w="9525" cmpd="sng">
          <a:noFill/>
        </a:ln>
      </xdr:spPr>
    </xdr:pic>
    <xdr:clientData/>
  </xdr:twoCellAnchor>
  <xdr:twoCellAnchor editAs="oneCell">
    <xdr:from>
      <xdr:col>11</xdr:col>
      <xdr:colOff>304800</xdr:colOff>
      <xdr:row>13</xdr:row>
      <xdr:rowOff>38100</xdr:rowOff>
    </xdr:from>
    <xdr:to>
      <xdr:col>13</xdr:col>
      <xdr:colOff>57150</xdr:colOff>
      <xdr:row>14</xdr:row>
      <xdr:rowOff>95250</xdr:rowOff>
    </xdr:to>
    <xdr:pic>
      <xdr:nvPicPr>
        <xdr:cNvPr id="2" name="ordina_referto"/>
        <xdr:cNvPicPr preferRelativeResize="1">
          <a:picLocks noChangeAspect="1"/>
        </xdr:cNvPicPr>
      </xdr:nvPicPr>
      <xdr:blipFill>
        <a:blip r:embed="rId2"/>
        <a:stretch>
          <a:fillRect/>
        </a:stretch>
      </xdr:blipFill>
      <xdr:spPr>
        <a:xfrm>
          <a:off x="7724775" y="1885950"/>
          <a:ext cx="971550" cy="342900"/>
        </a:xfrm>
        <a:prstGeom prst="rect">
          <a:avLst/>
        </a:prstGeom>
        <a:noFill/>
        <a:ln w="1" cmpd="sng">
          <a:noFill/>
        </a:ln>
      </xdr:spPr>
    </xdr:pic>
    <xdr:clientData fPrintsWithSheet="0"/>
  </xdr:twoCellAnchor>
  <xdr:twoCellAnchor editAs="oneCell">
    <xdr:from>
      <xdr:col>11</xdr:col>
      <xdr:colOff>304800</xdr:colOff>
      <xdr:row>15</xdr:row>
      <xdr:rowOff>57150</xdr:rowOff>
    </xdr:from>
    <xdr:to>
      <xdr:col>13</xdr:col>
      <xdr:colOff>57150</xdr:colOff>
      <xdr:row>16</xdr:row>
      <xdr:rowOff>114300</xdr:rowOff>
    </xdr:to>
    <xdr:pic>
      <xdr:nvPicPr>
        <xdr:cNvPr id="3" name="save_referto"/>
        <xdr:cNvPicPr preferRelativeResize="1">
          <a:picLocks noChangeAspect="1"/>
        </xdr:cNvPicPr>
      </xdr:nvPicPr>
      <xdr:blipFill>
        <a:blip r:embed="rId3"/>
        <a:stretch>
          <a:fillRect/>
        </a:stretch>
      </xdr:blipFill>
      <xdr:spPr>
        <a:xfrm>
          <a:off x="7724775" y="2476500"/>
          <a:ext cx="971550" cy="342900"/>
        </a:xfrm>
        <a:prstGeom prst="rect">
          <a:avLst/>
        </a:prstGeom>
        <a:noFill/>
        <a:ln w="1" cmpd="sng">
          <a:noFill/>
        </a:ln>
      </xdr:spPr>
    </xdr:pic>
    <xdr:clientData fPrintsWithSheet="0"/>
  </xdr:twoCellAnchor>
  <xdr:twoCellAnchor editAs="oneCell">
    <xdr:from>
      <xdr:col>11</xdr:col>
      <xdr:colOff>295275</xdr:colOff>
      <xdr:row>18</xdr:row>
      <xdr:rowOff>57150</xdr:rowOff>
    </xdr:from>
    <xdr:to>
      <xdr:col>13</xdr:col>
      <xdr:colOff>47625</xdr:colOff>
      <xdr:row>19</xdr:row>
      <xdr:rowOff>114300</xdr:rowOff>
    </xdr:to>
    <xdr:pic>
      <xdr:nvPicPr>
        <xdr:cNvPr id="4" name="CommandButton1"/>
        <xdr:cNvPicPr preferRelativeResize="1">
          <a:picLocks noChangeAspect="1"/>
        </xdr:cNvPicPr>
      </xdr:nvPicPr>
      <xdr:blipFill>
        <a:blip r:embed="rId4"/>
        <a:stretch>
          <a:fillRect/>
        </a:stretch>
      </xdr:blipFill>
      <xdr:spPr>
        <a:xfrm>
          <a:off x="7715250" y="3333750"/>
          <a:ext cx="971550" cy="342900"/>
        </a:xfrm>
        <a:prstGeom prst="rect">
          <a:avLst/>
        </a:prstGeom>
        <a:noFill/>
        <a:ln w="1" cmpd="sng">
          <a:noFill/>
        </a:ln>
      </xdr:spPr>
    </xdr:pic>
    <xdr:clientData fPrintsWithSheet="0"/>
  </xdr:twoCellAnchor>
  <xdr:twoCellAnchor>
    <xdr:from>
      <xdr:col>9</xdr:col>
      <xdr:colOff>371475</xdr:colOff>
      <xdr:row>20</xdr:row>
      <xdr:rowOff>76200</xdr:rowOff>
    </xdr:from>
    <xdr:to>
      <xdr:col>11</xdr:col>
      <xdr:colOff>209550</xdr:colOff>
      <xdr:row>22</xdr:row>
      <xdr:rowOff>47625</xdr:rowOff>
    </xdr:to>
    <xdr:pic>
      <xdr:nvPicPr>
        <xdr:cNvPr id="5" name="del_obj"/>
        <xdr:cNvPicPr preferRelativeResize="1">
          <a:picLocks noChangeAspect="1"/>
        </xdr:cNvPicPr>
      </xdr:nvPicPr>
      <xdr:blipFill>
        <a:blip r:embed="rId5"/>
        <a:stretch>
          <a:fillRect/>
        </a:stretch>
      </xdr:blipFill>
      <xdr:spPr>
        <a:xfrm>
          <a:off x="6572250" y="3924300"/>
          <a:ext cx="1057275" cy="542925"/>
        </a:xfrm>
        <a:prstGeom prst="rect">
          <a:avLst/>
        </a:prstGeom>
        <a:noFill/>
        <a:ln w="1" cmpd="sng">
          <a:noFill/>
        </a:ln>
      </xdr:spPr>
    </xdr:pic>
    <xdr:clientData/>
  </xdr:twoCellAnchor>
  <xdr:twoCellAnchor>
    <xdr:from>
      <xdr:col>9</xdr:col>
      <xdr:colOff>371475</xdr:colOff>
      <xdr:row>13</xdr:row>
      <xdr:rowOff>47625</xdr:rowOff>
    </xdr:from>
    <xdr:to>
      <xdr:col>11</xdr:col>
      <xdr:colOff>209550</xdr:colOff>
      <xdr:row>15</xdr:row>
      <xdr:rowOff>19050</xdr:rowOff>
    </xdr:to>
    <xdr:pic>
      <xdr:nvPicPr>
        <xdr:cNvPr id="6" name="sel_obj"/>
        <xdr:cNvPicPr preferRelativeResize="1">
          <a:picLocks noChangeAspect="1"/>
        </xdr:cNvPicPr>
      </xdr:nvPicPr>
      <xdr:blipFill>
        <a:blip r:embed="rId6"/>
        <a:stretch>
          <a:fillRect/>
        </a:stretch>
      </xdr:blipFill>
      <xdr:spPr>
        <a:xfrm>
          <a:off x="6572250" y="1895475"/>
          <a:ext cx="1057275" cy="542925"/>
        </a:xfrm>
        <a:prstGeom prst="rect">
          <a:avLst/>
        </a:prstGeom>
        <a:noFill/>
        <a:ln w="1" cmpd="sng">
          <a:noFill/>
        </a:ln>
      </xdr:spPr>
    </xdr:pic>
    <xdr:clientData/>
  </xdr:twoCellAnchor>
  <xdr:twoCellAnchor>
    <xdr:from>
      <xdr:col>9</xdr:col>
      <xdr:colOff>371475</xdr:colOff>
      <xdr:row>17</xdr:row>
      <xdr:rowOff>47625</xdr:rowOff>
    </xdr:from>
    <xdr:to>
      <xdr:col>11</xdr:col>
      <xdr:colOff>209550</xdr:colOff>
      <xdr:row>20</xdr:row>
      <xdr:rowOff>47625</xdr:rowOff>
    </xdr:to>
    <xdr:pic>
      <xdr:nvPicPr>
        <xdr:cNvPr id="7" name="save_obj"/>
        <xdr:cNvPicPr preferRelativeResize="1">
          <a:picLocks noChangeAspect="1"/>
        </xdr:cNvPicPr>
      </xdr:nvPicPr>
      <xdr:blipFill>
        <a:blip r:embed="rId7"/>
        <a:stretch>
          <a:fillRect/>
        </a:stretch>
      </xdr:blipFill>
      <xdr:spPr>
        <a:xfrm>
          <a:off x="6572250" y="3038475"/>
          <a:ext cx="1057275" cy="857250"/>
        </a:xfrm>
        <a:prstGeom prst="rect">
          <a:avLst/>
        </a:prstGeom>
        <a:noFill/>
        <a:ln w="1" cmpd="sng">
          <a:noFill/>
        </a:ln>
      </xdr:spPr>
    </xdr:pic>
    <xdr:clientData/>
  </xdr:twoCellAnchor>
  <xdr:twoCellAnchor>
    <xdr:from>
      <xdr:col>9</xdr:col>
      <xdr:colOff>371475</xdr:colOff>
      <xdr:row>15</xdr:row>
      <xdr:rowOff>47625</xdr:rowOff>
    </xdr:from>
    <xdr:to>
      <xdr:col>11</xdr:col>
      <xdr:colOff>209550</xdr:colOff>
      <xdr:row>17</xdr:row>
      <xdr:rowOff>19050</xdr:rowOff>
    </xdr:to>
    <xdr:pic>
      <xdr:nvPicPr>
        <xdr:cNvPr id="8" name="Desel_obj"/>
        <xdr:cNvPicPr preferRelativeResize="1">
          <a:picLocks noChangeAspect="1"/>
        </xdr:cNvPicPr>
      </xdr:nvPicPr>
      <xdr:blipFill>
        <a:blip r:embed="rId8"/>
        <a:stretch>
          <a:fillRect/>
        </a:stretch>
      </xdr:blipFill>
      <xdr:spPr>
        <a:xfrm>
          <a:off x="6572250" y="2466975"/>
          <a:ext cx="1057275" cy="542925"/>
        </a:xfrm>
        <a:prstGeom prst="rect">
          <a:avLst/>
        </a:prstGeom>
        <a:noFill/>
        <a:ln w="1" cmpd="sng">
          <a:noFill/>
        </a:ln>
      </xdr:spPr>
    </xdr:pic>
    <xdr:clientData/>
  </xdr:twoCellAnchor>
  <xdr:twoCellAnchor>
    <xdr:from>
      <xdr:col>9</xdr:col>
      <xdr:colOff>371475</xdr:colOff>
      <xdr:row>22</xdr:row>
      <xdr:rowOff>76200</xdr:rowOff>
    </xdr:from>
    <xdr:to>
      <xdr:col>11</xdr:col>
      <xdr:colOff>209550</xdr:colOff>
      <xdr:row>24</xdr:row>
      <xdr:rowOff>0</xdr:rowOff>
    </xdr:to>
    <xdr:pic>
      <xdr:nvPicPr>
        <xdr:cNvPr id="9" name="CommandButton2"/>
        <xdr:cNvPicPr preferRelativeResize="1">
          <a:picLocks noChangeAspect="1"/>
        </xdr:cNvPicPr>
      </xdr:nvPicPr>
      <xdr:blipFill>
        <a:blip r:embed="rId9"/>
        <a:stretch>
          <a:fillRect/>
        </a:stretch>
      </xdr:blipFill>
      <xdr:spPr>
        <a:xfrm>
          <a:off x="6572250" y="4495800"/>
          <a:ext cx="1057275" cy="495300"/>
        </a:xfrm>
        <a:prstGeom prst="rect">
          <a:avLst/>
        </a:prstGeom>
        <a:noFill/>
        <a:ln w="1" cmpd="sng">
          <a:noFill/>
        </a:ln>
      </xdr:spPr>
    </xdr:pic>
    <xdr:clientData/>
  </xdr:twoCellAnchor>
  <xdr:twoCellAnchor>
    <xdr:from>
      <xdr:col>9</xdr:col>
      <xdr:colOff>371475</xdr:colOff>
      <xdr:row>24</xdr:row>
      <xdr:rowOff>0</xdr:rowOff>
    </xdr:from>
    <xdr:to>
      <xdr:col>11</xdr:col>
      <xdr:colOff>209550</xdr:colOff>
      <xdr:row>24</xdr:row>
      <xdr:rowOff>0</xdr:rowOff>
    </xdr:to>
    <xdr:pic>
      <xdr:nvPicPr>
        <xdr:cNvPr id="10" name="CommandButton3"/>
        <xdr:cNvPicPr preferRelativeResize="1">
          <a:picLocks noChangeAspect="1"/>
        </xdr:cNvPicPr>
      </xdr:nvPicPr>
      <xdr:blipFill>
        <a:blip r:embed="rId10"/>
        <a:stretch>
          <a:fillRect/>
        </a:stretch>
      </xdr:blipFill>
      <xdr:spPr>
        <a:xfrm>
          <a:off x="6572250" y="4991100"/>
          <a:ext cx="1057275" cy="0"/>
        </a:xfrm>
        <a:prstGeom prst="rect">
          <a:avLst/>
        </a:prstGeom>
        <a:noFill/>
        <a:ln w="1" cmpd="sng">
          <a:noFill/>
        </a:ln>
      </xdr:spPr>
    </xdr:pic>
    <xdr:clientData/>
  </xdr:twoCellAnchor>
  <xdr:twoCellAnchor editAs="oneCell">
    <xdr:from>
      <xdr:col>11</xdr:col>
      <xdr:colOff>352425</xdr:colOff>
      <xdr:row>24</xdr:row>
      <xdr:rowOff>0</xdr:rowOff>
    </xdr:from>
    <xdr:to>
      <xdr:col>13</xdr:col>
      <xdr:colOff>276225</xdr:colOff>
      <xdr:row>25</xdr:row>
      <xdr:rowOff>133350</xdr:rowOff>
    </xdr:to>
    <xdr:pic>
      <xdr:nvPicPr>
        <xdr:cNvPr id="11" name="CommandButton4"/>
        <xdr:cNvPicPr preferRelativeResize="1">
          <a:picLocks noChangeAspect="1"/>
        </xdr:cNvPicPr>
      </xdr:nvPicPr>
      <xdr:blipFill>
        <a:blip r:embed="rId11"/>
        <a:stretch>
          <a:fillRect/>
        </a:stretch>
      </xdr:blipFill>
      <xdr:spPr>
        <a:xfrm>
          <a:off x="7772400" y="4991100"/>
          <a:ext cx="1143000" cy="295275"/>
        </a:xfrm>
        <a:prstGeom prst="rect">
          <a:avLst/>
        </a:prstGeom>
        <a:noFill/>
        <a:ln w="1" cmpd="sng">
          <a:noFill/>
        </a:ln>
      </xdr:spPr>
    </xdr:pic>
    <xdr:clientData/>
  </xdr:twoCellAnchor>
  <xdr:twoCellAnchor editAs="oneCell">
    <xdr:from>
      <xdr:col>9</xdr:col>
      <xdr:colOff>371475</xdr:colOff>
      <xdr:row>24</xdr:row>
      <xdr:rowOff>0</xdr:rowOff>
    </xdr:from>
    <xdr:to>
      <xdr:col>11</xdr:col>
      <xdr:colOff>161925</xdr:colOff>
      <xdr:row>25</xdr:row>
      <xdr:rowOff>133350</xdr:rowOff>
    </xdr:to>
    <xdr:pic>
      <xdr:nvPicPr>
        <xdr:cNvPr id="12" name="CommandButton5"/>
        <xdr:cNvPicPr preferRelativeResize="1">
          <a:picLocks noChangeAspect="1"/>
        </xdr:cNvPicPr>
      </xdr:nvPicPr>
      <xdr:blipFill>
        <a:blip r:embed="rId12"/>
        <a:stretch>
          <a:fillRect/>
        </a:stretch>
      </xdr:blipFill>
      <xdr:spPr>
        <a:xfrm>
          <a:off x="6572250" y="4991100"/>
          <a:ext cx="1009650" cy="295275"/>
        </a:xfrm>
        <a:prstGeom prst="rect">
          <a:avLst/>
        </a:prstGeom>
        <a:noFill/>
        <a:ln w="1" cmpd="sng">
          <a:noFill/>
        </a:ln>
      </xdr:spPr>
    </xdr:pic>
    <xdr:clientData/>
  </xdr:twoCellAnchor>
  <xdr:twoCellAnchor editAs="oneCell">
    <xdr:from>
      <xdr:col>9</xdr:col>
      <xdr:colOff>371475</xdr:colOff>
      <xdr:row>24</xdr:row>
      <xdr:rowOff>0</xdr:rowOff>
    </xdr:from>
    <xdr:to>
      <xdr:col>11</xdr:col>
      <xdr:colOff>161925</xdr:colOff>
      <xdr:row>25</xdr:row>
      <xdr:rowOff>133350</xdr:rowOff>
    </xdr:to>
    <xdr:pic>
      <xdr:nvPicPr>
        <xdr:cNvPr id="13" name="CommandButton6"/>
        <xdr:cNvPicPr preferRelativeResize="1">
          <a:picLocks noChangeAspect="1"/>
        </xdr:cNvPicPr>
      </xdr:nvPicPr>
      <xdr:blipFill>
        <a:blip r:embed="rId13"/>
        <a:stretch>
          <a:fillRect/>
        </a:stretch>
      </xdr:blipFill>
      <xdr:spPr>
        <a:xfrm>
          <a:off x="6572250" y="4991100"/>
          <a:ext cx="1009650" cy="295275"/>
        </a:xfrm>
        <a:prstGeom prst="rect">
          <a:avLst/>
        </a:prstGeom>
        <a:noFill/>
        <a:ln w="1" cmpd="sng">
          <a:noFill/>
        </a:ln>
      </xdr:spPr>
    </xdr:pic>
    <xdr:clientData/>
  </xdr:twoCellAnchor>
  <xdr:twoCellAnchor editAs="oneCell">
    <xdr:from>
      <xdr:col>11</xdr:col>
      <xdr:colOff>295275</xdr:colOff>
      <xdr:row>20</xdr:row>
      <xdr:rowOff>85725</xdr:rowOff>
    </xdr:from>
    <xdr:to>
      <xdr:col>13</xdr:col>
      <xdr:colOff>47625</xdr:colOff>
      <xdr:row>21</xdr:row>
      <xdr:rowOff>142875</xdr:rowOff>
    </xdr:to>
    <xdr:pic>
      <xdr:nvPicPr>
        <xdr:cNvPr id="14" name="CommandButton7"/>
        <xdr:cNvPicPr preferRelativeResize="1">
          <a:picLocks noChangeAspect="1"/>
        </xdr:cNvPicPr>
      </xdr:nvPicPr>
      <xdr:blipFill>
        <a:blip r:embed="rId14"/>
        <a:stretch>
          <a:fillRect/>
        </a:stretch>
      </xdr:blipFill>
      <xdr:spPr>
        <a:xfrm>
          <a:off x="7715250" y="3933825"/>
          <a:ext cx="971550" cy="342900"/>
        </a:xfrm>
        <a:prstGeom prst="rect">
          <a:avLst/>
        </a:prstGeom>
        <a:noFill/>
        <a:ln w="1" cmpd="sng">
          <a:noFill/>
        </a:ln>
      </xdr:spPr>
    </xdr:pic>
    <xdr:clientData fPrintsWithSheet="0"/>
  </xdr:twoCellAnchor>
  <xdr:twoCellAnchor editAs="oneCell">
    <xdr:from>
      <xdr:col>11</xdr:col>
      <xdr:colOff>342900</xdr:colOff>
      <xdr:row>24</xdr:row>
      <xdr:rowOff>0</xdr:rowOff>
    </xdr:from>
    <xdr:to>
      <xdr:col>13</xdr:col>
      <xdr:colOff>266700</xdr:colOff>
      <xdr:row>25</xdr:row>
      <xdr:rowOff>133350</xdr:rowOff>
    </xdr:to>
    <xdr:pic>
      <xdr:nvPicPr>
        <xdr:cNvPr id="15" name="CommandButton8"/>
        <xdr:cNvPicPr preferRelativeResize="1">
          <a:picLocks noChangeAspect="1"/>
        </xdr:cNvPicPr>
      </xdr:nvPicPr>
      <xdr:blipFill>
        <a:blip r:embed="rId15"/>
        <a:stretch>
          <a:fillRect/>
        </a:stretch>
      </xdr:blipFill>
      <xdr:spPr>
        <a:xfrm>
          <a:off x="7762875" y="4991100"/>
          <a:ext cx="1143000" cy="295275"/>
        </a:xfrm>
        <a:prstGeom prst="rect">
          <a:avLst/>
        </a:prstGeom>
        <a:noFill/>
        <a:ln w="1" cmpd="sng">
          <a:noFill/>
        </a:ln>
      </xdr:spPr>
    </xdr:pic>
    <xdr:clientData/>
  </xdr:twoCellAnchor>
  <xdr:twoCellAnchor editAs="oneCell">
    <xdr:from>
      <xdr:col>9</xdr:col>
      <xdr:colOff>323850</xdr:colOff>
      <xdr:row>9</xdr:row>
      <xdr:rowOff>104775</xdr:rowOff>
    </xdr:from>
    <xdr:to>
      <xdr:col>13</xdr:col>
      <xdr:colOff>104775</xdr:colOff>
      <xdr:row>11</xdr:row>
      <xdr:rowOff>123825</xdr:rowOff>
    </xdr:to>
    <xdr:pic>
      <xdr:nvPicPr>
        <xdr:cNvPr id="16" name="CommandButton9"/>
        <xdr:cNvPicPr preferRelativeResize="1">
          <a:picLocks noChangeAspect="1"/>
        </xdr:cNvPicPr>
      </xdr:nvPicPr>
      <xdr:blipFill>
        <a:blip r:embed="rId16"/>
        <a:stretch>
          <a:fillRect/>
        </a:stretch>
      </xdr:blipFill>
      <xdr:spPr>
        <a:xfrm>
          <a:off x="6524625" y="1304925"/>
          <a:ext cx="2219325" cy="342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20"/>
  <dimension ref="A2:N101"/>
  <sheetViews>
    <sheetView showGridLines="0" zoomScalePageLayoutView="0" workbookViewId="0" topLeftCell="A1">
      <selection activeCell="E18" sqref="E18:F18"/>
    </sheetView>
  </sheetViews>
  <sheetFormatPr defaultColWidth="9.140625" defaultRowHeight="12.75"/>
  <cols>
    <col min="1" max="1" width="3.00390625" style="2" customWidth="1"/>
    <col min="2" max="3" width="9.140625" style="2" customWidth="1"/>
    <col min="4" max="4" width="17.8515625" style="2" customWidth="1"/>
    <col min="5" max="5" width="9.140625" style="2" customWidth="1"/>
    <col min="6" max="6" width="17.28125" style="2" customWidth="1"/>
    <col min="7" max="16384" width="9.140625" style="2" customWidth="1"/>
  </cols>
  <sheetData>
    <row r="1" ht="6" customHeight="1"/>
    <row r="2" spans="2:14" ht="12.75">
      <c r="B2" s="275" t="s">
        <v>38</v>
      </c>
      <c r="C2" s="276"/>
      <c r="D2" s="276"/>
      <c r="E2" s="276"/>
      <c r="F2" s="276"/>
      <c r="G2" s="276"/>
      <c r="H2" s="276"/>
      <c r="I2" s="276"/>
      <c r="J2" s="276"/>
      <c r="K2" s="276"/>
      <c r="L2" s="276"/>
      <c r="M2" s="276"/>
      <c r="N2" s="277"/>
    </row>
    <row r="3" spans="2:14" ht="12.75">
      <c r="B3" s="35"/>
      <c r="C3" s="36"/>
      <c r="D3" s="36"/>
      <c r="E3" s="36"/>
      <c r="F3" s="36"/>
      <c r="G3" s="36"/>
      <c r="H3" s="36"/>
      <c r="I3" s="36"/>
      <c r="J3" s="36"/>
      <c r="K3" s="36"/>
      <c r="L3" s="36"/>
      <c r="M3" s="36"/>
      <c r="N3" s="37"/>
    </row>
    <row r="4" spans="2:14" ht="12.75">
      <c r="B4" s="35"/>
      <c r="C4" s="36" t="s">
        <v>21</v>
      </c>
      <c r="D4" s="280"/>
      <c r="E4" s="281"/>
      <c r="F4" s="281"/>
      <c r="G4" s="282"/>
      <c r="H4" s="36"/>
      <c r="I4" s="36"/>
      <c r="J4" s="36"/>
      <c r="K4" s="36"/>
      <c r="L4" s="38" t="str">
        <f>IF(A98="x","Obiettivi Selezionati","Obiettivi non selezionati")</f>
        <v>Obiettivi non selezionati</v>
      </c>
      <c r="M4" s="36"/>
      <c r="N4" s="37"/>
    </row>
    <row r="5" spans="2:14" ht="8.25" customHeight="1">
      <c r="B5" s="35"/>
      <c r="C5" s="36"/>
      <c r="D5" s="36"/>
      <c r="E5" s="36"/>
      <c r="F5" s="36"/>
      <c r="G5" s="36"/>
      <c r="H5" s="36"/>
      <c r="I5" s="36"/>
      <c r="J5" s="36"/>
      <c r="K5" s="36"/>
      <c r="L5" s="36"/>
      <c r="M5" s="36"/>
      <c r="N5" s="37"/>
    </row>
    <row r="6" spans="2:14" ht="12.75">
      <c r="B6" s="35"/>
      <c r="C6" s="36" t="s">
        <v>22</v>
      </c>
      <c r="D6" s="280"/>
      <c r="E6" s="281"/>
      <c r="F6" s="281"/>
      <c r="G6" s="282"/>
      <c r="H6" s="36"/>
      <c r="I6" s="36"/>
      <c r="J6" s="36"/>
      <c r="K6" s="36"/>
      <c r="L6" s="38"/>
      <c r="M6" s="36"/>
      <c r="N6" s="37"/>
    </row>
    <row r="7" spans="2:14" ht="8.25" customHeight="1">
      <c r="B7" s="35"/>
      <c r="C7" s="36"/>
      <c r="D7" s="39" t="s">
        <v>35</v>
      </c>
      <c r="E7" s="39" t="s">
        <v>36</v>
      </c>
      <c r="F7" s="39" t="s">
        <v>37</v>
      </c>
      <c r="G7" s="40"/>
      <c r="H7" s="36"/>
      <c r="I7" s="36"/>
      <c r="J7" s="36"/>
      <c r="K7" s="36"/>
      <c r="L7" s="36"/>
      <c r="M7" s="36"/>
      <c r="N7" s="37"/>
    </row>
    <row r="8" spans="2:14" ht="12.75">
      <c r="B8" s="35"/>
      <c r="C8" s="36" t="s">
        <v>34</v>
      </c>
      <c r="D8" s="41"/>
      <c r="E8" s="41"/>
      <c r="F8" s="41"/>
      <c r="G8" s="36"/>
      <c r="H8" s="36"/>
      <c r="I8" s="36"/>
      <c r="J8" s="36"/>
      <c r="K8" s="36"/>
      <c r="L8" s="36"/>
      <c r="M8" s="36"/>
      <c r="N8" s="37"/>
    </row>
    <row r="9" spans="2:14" ht="8.25" customHeight="1">
      <c r="B9" s="35"/>
      <c r="C9" s="36"/>
      <c r="D9" s="40"/>
      <c r="E9" s="40"/>
      <c r="F9" s="40"/>
      <c r="G9" s="36"/>
      <c r="H9" s="36"/>
      <c r="I9" s="36"/>
      <c r="J9" s="36"/>
      <c r="K9" s="36"/>
      <c r="L9" s="36"/>
      <c r="M9" s="36"/>
      <c r="N9" s="37"/>
    </row>
    <row r="10" spans="2:14" ht="12.75">
      <c r="B10" s="35"/>
      <c r="C10" s="36" t="s">
        <v>39</v>
      </c>
      <c r="D10" s="42"/>
      <c r="E10" s="40"/>
      <c r="F10" s="40"/>
      <c r="G10" s="36"/>
      <c r="H10" s="36"/>
      <c r="I10" s="36"/>
      <c r="J10" s="36"/>
      <c r="K10" s="36"/>
      <c r="L10" s="36"/>
      <c r="M10" s="36"/>
      <c r="N10" s="37"/>
    </row>
    <row r="11" spans="2:14" ht="12.75">
      <c r="B11" s="35"/>
      <c r="C11" s="36"/>
      <c r="D11" s="36"/>
      <c r="E11" s="36"/>
      <c r="F11" s="36"/>
      <c r="G11" s="36"/>
      <c r="H11" s="36"/>
      <c r="I11" s="36"/>
      <c r="J11" s="36"/>
      <c r="K11" s="36"/>
      <c r="L11" s="36"/>
      <c r="M11" s="36"/>
      <c r="N11" s="37"/>
    </row>
    <row r="12" spans="2:14" ht="12.75">
      <c r="B12" s="268" t="s">
        <v>92</v>
      </c>
      <c r="C12" s="268" t="s">
        <v>17</v>
      </c>
      <c r="D12" s="268"/>
      <c r="E12" s="268" t="s">
        <v>18</v>
      </c>
      <c r="F12" s="268"/>
      <c r="G12" s="268" t="s">
        <v>19</v>
      </c>
      <c r="H12" s="268" t="s">
        <v>41</v>
      </c>
      <c r="I12" s="278" t="s">
        <v>45</v>
      </c>
      <c r="J12" s="36"/>
      <c r="K12" s="36"/>
      <c r="L12" s="36"/>
      <c r="M12" s="36"/>
      <c r="N12" s="37"/>
    </row>
    <row r="13" spans="2:14" ht="12.75">
      <c r="B13" s="269"/>
      <c r="C13" s="269"/>
      <c r="D13" s="269"/>
      <c r="E13" s="269"/>
      <c r="F13" s="269"/>
      <c r="G13" s="269"/>
      <c r="H13" s="269"/>
      <c r="I13" s="279"/>
      <c r="J13" s="36"/>
      <c r="K13" s="36"/>
      <c r="L13" s="36"/>
      <c r="M13" s="36"/>
      <c r="N13" s="37"/>
    </row>
    <row r="14" spans="2:14" ht="22.5" customHeight="1">
      <c r="B14" s="43" t="s">
        <v>23</v>
      </c>
      <c r="C14" s="271" t="s">
        <v>102</v>
      </c>
      <c r="D14" s="272"/>
      <c r="E14" s="270" t="s">
        <v>110</v>
      </c>
      <c r="F14" s="270"/>
      <c r="G14" s="44" t="s">
        <v>107</v>
      </c>
      <c r="H14" s="45">
        <f>'ART. 90 TUEL'!$A$8</f>
        <v>1</v>
      </c>
      <c r="I14" s="45">
        <f>IF('ART. 90 TUEL'!$T$10:$T$10&lt;&gt;"","Fatto","")</f>
      </c>
      <c r="J14" s="36"/>
      <c r="K14" s="36"/>
      <c r="L14" s="36"/>
      <c r="M14" s="36"/>
      <c r="N14" s="37"/>
    </row>
    <row r="15" spans="2:14" ht="22.5" customHeight="1">
      <c r="B15" s="46" t="s">
        <v>24</v>
      </c>
      <c r="C15" s="263" t="s">
        <v>108</v>
      </c>
      <c r="D15" s="264"/>
      <c r="E15" s="259" t="s">
        <v>109</v>
      </c>
      <c r="F15" s="259"/>
      <c r="G15" s="47" t="s">
        <v>139</v>
      </c>
      <c r="H15" s="48">
        <f>'SEGRETARIO COMUNALE'!$A$8</f>
        <v>8</v>
      </c>
      <c r="I15" s="48">
        <f>IF('SEGRETARIO COMUNALE'!$T$10:$T$17&lt;&gt;"","Fatto","")</f>
      </c>
      <c r="J15" s="36"/>
      <c r="K15" s="36"/>
      <c r="L15" s="36"/>
      <c r="M15" s="36"/>
      <c r="N15" s="37"/>
    </row>
    <row r="16" spans="2:14" ht="22.5" customHeight="1">
      <c r="B16" s="46" t="s">
        <v>25</v>
      </c>
      <c r="C16" s="263" t="s">
        <v>111</v>
      </c>
      <c r="D16" s="264"/>
      <c r="E16" s="259" t="s">
        <v>109</v>
      </c>
      <c r="F16" s="259"/>
      <c r="G16" s="47" t="s">
        <v>139</v>
      </c>
      <c r="H16" s="48">
        <f>'SERVIZI GENERALI'!$A$8</f>
        <v>4</v>
      </c>
      <c r="I16" s="48" t="e">
        <f>IF('SERVIZI GENERALI'!$T$10:$T$13&lt;&gt;"","Fatto","")</f>
        <v>#VALUE!</v>
      </c>
      <c r="J16" s="36"/>
      <c r="K16" s="36"/>
      <c r="L16" s="36"/>
      <c r="M16" s="36"/>
      <c r="N16" s="37"/>
    </row>
    <row r="17" spans="2:14" ht="22.5" customHeight="1">
      <c r="B17" s="46" t="s">
        <v>26</v>
      </c>
      <c r="C17" s="263" t="s">
        <v>112</v>
      </c>
      <c r="D17" s="264"/>
      <c r="E17" s="259" t="s">
        <v>109</v>
      </c>
      <c r="F17" s="259"/>
      <c r="G17" s="47" t="s">
        <v>139</v>
      </c>
      <c r="H17" s="48">
        <f>'SERV. SEGRET. ASSIST. CULT. IST'!$A$8</f>
        <v>12</v>
      </c>
      <c r="I17" s="48">
        <f>IF('SERV. SEGRET. ASSIST. CULT. IST'!$T$10:$T$21&lt;&gt;"","Fatto","")</f>
      </c>
      <c r="J17" s="36"/>
      <c r="K17" s="36"/>
      <c r="L17" s="36"/>
      <c r="M17" s="36"/>
      <c r="N17" s="37"/>
    </row>
    <row r="18" spans="2:14" ht="22.5" customHeight="1">
      <c r="B18" s="46" t="s">
        <v>27</v>
      </c>
      <c r="C18" s="263" t="s">
        <v>113</v>
      </c>
      <c r="D18" s="264"/>
      <c r="E18" s="259" t="s">
        <v>114</v>
      </c>
      <c r="F18" s="259"/>
      <c r="G18" s="47" t="s">
        <v>115</v>
      </c>
      <c r="H18" s="48">
        <f>'SERVIZIO FINANZIARIO E TRIBUTI'!$A$8</f>
        <v>8</v>
      </c>
      <c r="I18" s="48" t="e">
        <f>IF('SERVIZIO FINANZIARIO E TRIBUTI'!$T$10:$T$17&lt;&gt;"","Fatto","")</f>
        <v>#VALUE!</v>
      </c>
      <c r="J18" s="36"/>
      <c r="K18" s="36"/>
      <c r="L18" s="36"/>
      <c r="M18" s="36"/>
      <c r="N18" s="37"/>
    </row>
    <row r="19" spans="2:14" ht="22.5" customHeight="1">
      <c r="B19" s="46" t="s">
        <v>28</v>
      </c>
      <c r="C19" s="263" t="s">
        <v>116</v>
      </c>
      <c r="D19" s="264"/>
      <c r="E19" s="259" t="s">
        <v>109</v>
      </c>
      <c r="F19" s="259"/>
      <c r="G19" s="47" t="s">
        <v>139</v>
      </c>
      <c r="H19" s="48">
        <f>ANAGRAFE!$A$8</f>
        <v>6</v>
      </c>
      <c r="I19" s="48" t="e">
        <f>IF(ANAGRAFE!$T$10:$T$15&lt;&gt;"","Fatto","")</f>
        <v>#VALUE!</v>
      </c>
      <c r="J19" s="36"/>
      <c r="K19" s="36"/>
      <c r="L19" s="36"/>
      <c r="M19" s="36"/>
      <c r="N19" s="37"/>
    </row>
    <row r="20" spans="2:14" ht="22.5" customHeight="1">
      <c r="B20" s="46" t="s">
        <v>29</v>
      </c>
      <c r="C20" s="267" t="s">
        <v>117</v>
      </c>
      <c r="D20" s="259"/>
      <c r="E20" s="259" t="s">
        <v>118</v>
      </c>
      <c r="F20" s="259"/>
      <c r="G20" s="47" t="s">
        <v>119</v>
      </c>
      <c r="H20" s="48">
        <f>'EDILIZIA PRIVATA'!$A$8</f>
        <v>5</v>
      </c>
      <c r="I20" s="48" t="e">
        <f>IF('EDILIZIA PRIVATA'!$T$10:$T$14&lt;&gt;"","Fatto","")</f>
        <v>#VALUE!</v>
      </c>
      <c r="J20" s="36"/>
      <c r="K20" s="36"/>
      <c r="L20" s="36"/>
      <c r="M20" s="36"/>
      <c r="N20" s="37"/>
    </row>
    <row r="21" spans="2:14" ht="22.5" customHeight="1">
      <c r="B21" s="46" t="s">
        <v>30</v>
      </c>
      <c r="C21" s="265" t="s">
        <v>120</v>
      </c>
      <c r="D21" s="266"/>
      <c r="E21" s="266" t="s">
        <v>121</v>
      </c>
      <c r="F21" s="266"/>
      <c r="G21" s="47" t="s">
        <v>119</v>
      </c>
      <c r="H21" s="48">
        <f>'LAVORI PUBBLICI'!$A$8</f>
        <v>10</v>
      </c>
      <c r="I21" s="48">
        <f>IF('LAVORI PUBBLICI'!$T$10:$T$31&lt;&gt;"","Fatto","")</f>
      </c>
      <c r="J21" s="36"/>
      <c r="K21" s="36"/>
      <c r="L21" s="36"/>
      <c r="M21" s="36"/>
      <c r="N21" s="37"/>
    </row>
    <row r="22" spans="2:14" ht="22.5" customHeight="1">
      <c r="B22" s="46" t="s">
        <v>33</v>
      </c>
      <c r="C22" s="265" t="s">
        <v>122</v>
      </c>
      <c r="D22" s="266"/>
      <c r="E22" s="266" t="s">
        <v>123</v>
      </c>
      <c r="F22" s="266"/>
      <c r="G22" s="47" t="s">
        <v>119</v>
      </c>
      <c r="H22" s="48">
        <f>'ECOLOGIA ED EVENTI'!$A$8</f>
        <v>8</v>
      </c>
      <c r="I22" s="48" t="e">
        <f>IF('ECOLOGIA ED EVENTI'!$T$10:$T$17&lt;&gt;"","Fatto","")</f>
        <v>#VALUE!</v>
      </c>
      <c r="J22" s="36"/>
      <c r="K22" s="36"/>
      <c r="L22" s="36"/>
      <c r="M22" s="36"/>
      <c r="N22" s="37"/>
    </row>
    <row r="23" spans="2:14" ht="22.5" customHeight="1">
      <c r="B23" s="46" t="s">
        <v>31</v>
      </c>
      <c r="C23" s="265" t="s">
        <v>124</v>
      </c>
      <c r="D23" s="266"/>
      <c r="E23" s="259" t="s">
        <v>109</v>
      </c>
      <c r="F23" s="259"/>
      <c r="G23" s="47" t="s">
        <v>139</v>
      </c>
      <c r="H23" s="48">
        <f>'POLIZIA MUNICIPALE'!$A$8</f>
        <v>5</v>
      </c>
      <c r="I23" s="48" t="e">
        <f>IF('POLIZIA MUNICIPALE'!$T$10:$T$14&lt;&gt;"","Fatto","")</f>
        <v>#VALUE!</v>
      </c>
      <c r="J23" s="36"/>
      <c r="K23" s="36"/>
      <c r="L23" s="36"/>
      <c r="M23" s="36"/>
      <c r="N23" s="37"/>
    </row>
    <row r="24" spans="2:14" ht="22.5" customHeight="1">
      <c r="B24" s="46" t="s">
        <v>32</v>
      </c>
      <c r="C24" s="265" t="s">
        <v>125</v>
      </c>
      <c r="D24" s="266"/>
      <c r="E24" s="266" t="s">
        <v>126</v>
      </c>
      <c r="F24" s="266"/>
      <c r="G24" s="47" t="s">
        <v>119</v>
      </c>
      <c r="H24" s="48">
        <f>'COMMERCIO E POLIZ. AMM.VA'!$A$8</f>
        <v>8</v>
      </c>
      <c r="I24" s="48" t="e">
        <f>IF('COMMERCIO E POLIZ. AMM.VA'!$T$10:$T$17&lt;&gt;"","Fatto","")</f>
        <v>#VALUE!</v>
      </c>
      <c r="J24" s="36"/>
      <c r="K24" s="36"/>
      <c r="L24" s="36"/>
      <c r="M24" s="36"/>
      <c r="N24" s="37"/>
    </row>
    <row r="25" spans="2:14" ht="12.75">
      <c r="B25" s="49" t="s">
        <v>42</v>
      </c>
      <c r="C25" s="273">
        <f>COUNTA(C14:D24)</f>
        <v>11</v>
      </c>
      <c r="D25" s="273"/>
      <c r="E25" s="273">
        <f>COUNTA(E14:F24)</f>
        <v>11</v>
      </c>
      <c r="F25" s="274"/>
      <c r="G25" s="45"/>
      <c r="H25" s="50">
        <f>SUM(H14:H24)</f>
        <v>75</v>
      </c>
      <c r="I25" s="36"/>
      <c r="J25" s="36"/>
      <c r="K25" s="36"/>
      <c r="L25" s="36"/>
      <c r="M25" s="36"/>
      <c r="N25" s="37"/>
    </row>
    <row r="26" spans="2:14" ht="12.75">
      <c r="B26" s="35"/>
      <c r="C26" s="36"/>
      <c r="D26" s="36"/>
      <c r="E26" s="36"/>
      <c r="F26" s="36"/>
      <c r="G26" s="36"/>
      <c r="H26" s="36"/>
      <c r="I26" s="36"/>
      <c r="J26" s="36"/>
      <c r="K26" s="36"/>
      <c r="L26" s="260" t="s">
        <v>20</v>
      </c>
      <c r="M26" s="261"/>
      <c r="N26" s="262"/>
    </row>
    <row r="27" spans="2:14" ht="12.75">
      <c r="B27" s="35"/>
      <c r="C27" s="36"/>
      <c r="D27" s="36"/>
      <c r="E27" s="36"/>
      <c r="F27" s="36"/>
      <c r="G27" s="36"/>
      <c r="H27" s="36"/>
      <c r="I27" s="36"/>
      <c r="J27" s="36"/>
      <c r="K27" s="36"/>
      <c r="L27" s="36"/>
      <c r="M27" s="36"/>
      <c r="N27" s="37"/>
    </row>
    <row r="28" spans="2:14" ht="12.75">
      <c r="B28" s="35"/>
      <c r="C28" s="36"/>
      <c r="D28" s="36"/>
      <c r="E28" s="36"/>
      <c r="F28" s="36"/>
      <c r="G28" s="36"/>
      <c r="H28" s="36"/>
      <c r="I28" s="36"/>
      <c r="J28" s="36"/>
      <c r="K28" s="36"/>
      <c r="L28" s="36"/>
      <c r="M28" s="36"/>
      <c r="N28" s="37"/>
    </row>
    <row r="29" spans="2:14" ht="12.75">
      <c r="B29" s="35"/>
      <c r="C29" s="36"/>
      <c r="D29" s="36"/>
      <c r="E29" s="36"/>
      <c r="F29" s="36"/>
      <c r="G29" s="36"/>
      <c r="H29" s="36"/>
      <c r="I29" s="36"/>
      <c r="J29" s="36"/>
      <c r="K29" s="36"/>
      <c r="L29" s="36"/>
      <c r="M29" s="36"/>
      <c r="N29" s="37"/>
    </row>
    <row r="30" spans="2:14" ht="12.75">
      <c r="B30" s="135" t="s">
        <v>99</v>
      </c>
      <c r="C30" s="51"/>
      <c r="D30" s="51"/>
      <c r="E30" s="51"/>
      <c r="F30" s="51"/>
      <c r="G30" s="51"/>
      <c r="H30" s="51"/>
      <c r="I30" s="51"/>
      <c r="J30" s="51"/>
      <c r="K30" s="51"/>
      <c r="L30" s="51"/>
      <c r="M30" s="51"/>
      <c r="N30" s="52"/>
    </row>
    <row r="96" ht="12.75">
      <c r="A96" s="2" t="s">
        <v>40</v>
      </c>
    </row>
    <row r="97" ht="12.75">
      <c r="A97" s="53"/>
    </row>
    <row r="98" ht="12.75">
      <c r="A98" s="53"/>
    </row>
    <row r="99" ht="12.75">
      <c r="A99" s="53"/>
    </row>
    <row r="100" ht="12.75">
      <c r="A100" s="53"/>
    </row>
    <row r="101" ht="12.75">
      <c r="A101" s="53"/>
    </row>
  </sheetData>
  <sheetProtection selectLockedCells="1"/>
  <mergeCells count="34">
    <mergeCell ref="B12:B13"/>
    <mergeCell ref="G12:G13"/>
    <mergeCell ref="H12:H13"/>
    <mergeCell ref="D6:G6"/>
    <mergeCell ref="C19:D19"/>
    <mergeCell ref="E24:F24"/>
    <mergeCell ref="E21:F21"/>
    <mergeCell ref="E22:F22"/>
    <mergeCell ref="C22:D22"/>
    <mergeCell ref="C23:D23"/>
    <mergeCell ref="B2:N2"/>
    <mergeCell ref="I12:I13"/>
    <mergeCell ref="C18:D18"/>
    <mergeCell ref="E19:F19"/>
    <mergeCell ref="D4:G4"/>
    <mergeCell ref="C12:D13"/>
    <mergeCell ref="E12:F13"/>
    <mergeCell ref="E16:F16"/>
    <mergeCell ref="E17:F17"/>
    <mergeCell ref="E15:F15"/>
    <mergeCell ref="E14:F14"/>
    <mergeCell ref="C14:D14"/>
    <mergeCell ref="C15:D15"/>
    <mergeCell ref="C16:D16"/>
    <mergeCell ref="E23:F23"/>
    <mergeCell ref="L26:N26"/>
    <mergeCell ref="C17:D17"/>
    <mergeCell ref="C24:D24"/>
    <mergeCell ref="E20:F20"/>
    <mergeCell ref="C20:D20"/>
    <mergeCell ref="C21:D21"/>
    <mergeCell ref="C25:D25"/>
    <mergeCell ref="E18:F18"/>
    <mergeCell ref="E25:F25"/>
  </mergeCells>
  <printOptions/>
  <pageMargins left="0.75" right="0.75" top="1" bottom="1" header="0.5" footer="0.5"/>
  <pageSetup horizontalDpi="300" verticalDpi="300" orientation="landscape" paperSize="9" r:id="rId4"/>
  <ignoredErrors>
    <ignoredError sqref="H14:H24 H25 I14:I24 E25 C25 L4:L5" unlockedFormula="1"/>
  </ignoredErrors>
  <drawing r:id="rId3"/>
  <legacyDrawing r:id="rId2"/>
</worksheet>
</file>

<file path=xl/worksheets/sheet10.xml><?xml version="1.0" encoding="utf-8"?>
<worksheet xmlns="http://schemas.openxmlformats.org/spreadsheetml/2006/main" xmlns:r="http://schemas.openxmlformats.org/officeDocument/2006/relationships">
  <sheetPr codeName="Foglio3">
    <pageSetUpPr fitToPage="1"/>
  </sheetPr>
  <dimension ref="A1:AA27"/>
  <sheetViews>
    <sheetView zoomScale="80" zoomScaleNormal="80" zoomScalePageLayoutView="0" workbookViewId="0" topLeftCell="A1">
      <pane ySplit="9" topLeftCell="A17" activePane="bottomLeft" state="frozen"/>
      <selection pane="topLeft" activeCell="D11" sqref="D11"/>
      <selection pane="bottomLeft" activeCell="H16" sqref="H16"/>
    </sheetView>
  </sheetViews>
  <sheetFormatPr defaultColWidth="9.140625" defaultRowHeight="12.75"/>
  <cols>
    <col min="1" max="1" width="0.13671875" style="24" customWidth="1"/>
    <col min="2" max="2" width="57.140625" style="56" customWidth="1"/>
    <col min="3" max="3" width="13.00390625" style="56" customWidth="1"/>
    <col min="4" max="4" width="43.421875" style="56" customWidth="1"/>
    <col min="5" max="5" width="37.7109375" style="56" customWidth="1"/>
    <col min="6" max="6" width="8.7109375" style="56" bestFit="1" customWidth="1"/>
    <col min="7" max="8" width="7.57421875" style="56" customWidth="1"/>
    <col min="9" max="10" width="8.00390625" style="56" customWidth="1"/>
    <col min="11" max="11" width="0" style="56" hidden="1" customWidth="1"/>
    <col min="12" max="12" width="9.140625" style="56" customWidth="1"/>
    <col min="13" max="13" width="15.7109375" style="56" hidden="1" customWidth="1"/>
    <col min="14" max="14" width="11.57421875" style="56" customWidth="1"/>
    <col min="15" max="15" width="9.140625" style="56" customWidth="1"/>
    <col min="16" max="16" width="45.7109375" style="56" customWidth="1"/>
    <col min="17" max="20" width="9.140625" style="56" customWidth="1"/>
    <col min="21" max="24" width="2.421875" style="56" hidden="1" customWidth="1"/>
    <col min="25" max="25" width="4.57421875" style="56" hidden="1" customWidth="1"/>
    <col min="26" max="26" width="6.421875" style="56" hidden="1" customWidth="1"/>
    <col min="27" max="27" width="9.140625" style="56" hidden="1" customWidth="1"/>
    <col min="28" max="16384" width="9.140625" style="56" customWidth="1"/>
  </cols>
  <sheetData>
    <row r="1" spans="1:12" s="29" customFormat="1" ht="15" thickBot="1">
      <c r="A1" s="25"/>
      <c r="B1" s="34" t="s">
        <v>7</v>
      </c>
      <c r="C1" s="26"/>
      <c r="E1" s="27" t="s">
        <v>8</v>
      </c>
      <c r="F1" s="28"/>
      <c r="G1" s="26"/>
      <c r="H1" s="26"/>
      <c r="I1" s="26"/>
      <c r="J1" s="26"/>
      <c r="K1" s="26"/>
      <c r="L1" s="26"/>
    </row>
    <row r="2" spans="1:12" s="29" customFormat="1" ht="15" thickBot="1">
      <c r="A2" s="25"/>
      <c r="B2" s="68" t="str">
        <f>PROG!C22</f>
        <v>SERVIZIO ECOLOGIA ED EVENTI</v>
      </c>
      <c r="C2" s="26"/>
      <c r="E2" s="27" t="s">
        <v>9</v>
      </c>
      <c r="F2" s="30">
        <f>IF(K18&gt;0,F1/K18,0)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PROG!E22</f>
        <v>RAG. ROMIO DANIELA</v>
      </c>
      <c r="C4" s="33"/>
      <c r="D4" s="31"/>
      <c r="E4" s="32"/>
      <c r="F4" s="26"/>
      <c r="G4" s="26"/>
      <c r="H4" s="26"/>
      <c r="I4" s="26"/>
      <c r="J4" s="26"/>
      <c r="K4" s="26"/>
      <c r="L4" s="26"/>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COUNTA(B10:B17)</f>
        <v>8</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83</v>
      </c>
      <c r="U8" s="283" t="s">
        <v>1</v>
      </c>
      <c r="V8" s="283"/>
      <c r="W8" s="283"/>
      <c r="X8" s="283"/>
      <c r="Y8" s="283"/>
      <c r="Z8" s="1" t="s">
        <v>46</v>
      </c>
      <c r="AA8" s="1" t="s">
        <v>0</v>
      </c>
    </row>
    <row r="9" spans="1:16" ht="12.75">
      <c r="A9" s="22">
        <f>MAX(A10:A17)</f>
        <v>0</v>
      </c>
      <c r="B9" s="66"/>
      <c r="C9" s="67"/>
      <c r="D9" s="4"/>
      <c r="E9" s="4"/>
      <c r="F9" s="4"/>
      <c r="G9" s="5"/>
      <c r="H9" s="5"/>
      <c r="I9" s="5"/>
      <c r="J9" s="63"/>
      <c r="K9" s="6" t="s">
        <v>4</v>
      </c>
      <c r="L9" s="62" t="s">
        <v>4</v>
      </c>
      <c r="M9" s="12"/>
      <c r="N9" s="57" t="s">
        <v>3</v>
      </c>
      <c r="O9" s="58"/>
      <c r="P9" s="61"/>
    </row>
    <row r="10" spans="1:27" ht="112.5" customHeight="1">
      <c r="A10" s="23" t="str">
        <f aca="true" t="shared" si="0" ref="A10:A17">IF(B10&lt;&gt;0,$B$2,"")</f>
        <v>SERVIZIO ECOLOGIA ED EVENTI</v>
      </c>
      <c r="B10" s="55" t="s">
        <v>306</v>
      </c>
      <c r="C10" s="60" t="s">
        <v>54</v>
      </c>
      <c r="D10" s="54" t="s">
        <v>314</v>
      </c>
      <c r="E10" s="54" t="s">
        <v>315</v>
      </c>
      <c r="F10" s="249">
        <v>0.125</v>
      </c>
      <c r="G10" s="11" t="s">
        <v>53</v>
      </c>
      <c r="H10" s="11" t="s">
        <v>54</v>
      </c>
      <c r="I10" s="11" t="s">
        <v>53</v>
      </c>
      <c r="J10" s="11" t="s">
        <v>54</v>
      </c>
      <c r="K10" s="3">
        <f aca="true" t="shared" si="1" ref="K10:K17">Z10</f>
        <v>18.75</v>
      </c>
      <c r="L10" s="3">
        <f aca="true" t="shared" si="2" ref="L10:L17">$AA10</f>
        <v>150</v>
      </c>
      <c r="M10" s="13">
        <f aca="true" t="shared" si="3" ref="M10:M17">K10*$F$2</f>
        <v>0</v>
      </c>
      <c r="N10" s="69"/>
      <c r="O10" s="70">
        <f>(N10*L10)/100</f>
        <v>0</v>
      </c>
      <c r="P10" s="3"/>
      <c r="U10" s="115">
        <f>IF(G10="A",5,(IF(G10="M",3,(IF(G10="B",1,"")))))</f>
        <v>5</v>
      </c>
      <c r="V10" s="115">
        <f>IF(H10="A",3,(IF(H10="M",2,IF(H10="b",1,""))))</f>
        <v>2</v>
      </c>
      <c r="W10" s="115">
        <f>IF(I10="A",5,(IF(I10="M",3,IF(I10="B",1,""))))</f>
        <v>5</v>
      </c>
      <c r="X10" s="115">
        <f>IF(J10="A",5,(IF(J10="M",3,IF(J10="B",1,""))))</f>
        <v>3</v>
      </c>
      <c r="Y10" s="208">
        <f>F10</f>
        <v>0.125</v>
      </c>
      <c r="Z10" s="59">
        <f aca="true" t="shared" si="4" ref="Z10:Z17">PRODUCT(U10:Y10)</f>
        <v>18.75</v>
      </c>
      <c r="AA10" s="59">
        <f aca="true" t="shared" si="5" ref="AA10:AA17">PRODUCT(U10:X10)</f>
        <v>150</v>
      </c>
    </row>
    <row r="11" spans="1:27" ht="80.25" customHeight="1">
      <c r="A11" s="23" t="str">
        <f t="shared" si="0"/>
        <v>SERVIZIO ECOLOGIA ED EVENTI</v>
      </c>
      <c r="B11" s="55" t="s">
        <v>307</v>
      </c>
      <c r="C11" s="60" t="s">
        <v>100</v>
      </c>
      <c r="D11" s="54" t="s">
        <v>316</v>
      </c>
      <c r="E11" s="54" t="s">
        <v>317</v>
      </c>
      <c r="F11" s="249">
        <v>0.125</v>
      </c>
      <c r="G11" s="11" t="s">
        <v>53</v>
      </c>
      <c r="H11" s="11" t="s">
        <v>53</v>
      </c>
      <c r="I11" s="11" t="s">
        <v>54</v>
      </c>
      <c r="J11" s="11" t="s">
        <v>55</v>
      </c>
      <c r="K11" s="3">
        <f t="shared" si="1"/>
        <v>5.625</v>
      </c>
      <c r="L11" s="3">
        <f t="shared" si="2"/>
        <v>45</v>
      </c>
      <c r="M11" s="13">
        <f t="shared" si="3"/>
        <v>0</v>
      </c>
      <c r="N11" s="71"/>
      <c r="O11" s="70">
        <f aca="true" t="shared" si="6" ref="O11:O17">(N11*L11)/100</f>
        <v>0</v>
      </c>
      <c r="P11" s="3"/>
      <c r="U11" s="115">
        <f aca="true" t="shared" si="7" ref="U11:U17">IF(G11="A",5,(IF(G11="M",3,(IF(G11="B",1,"")))))</f>
        <v>5</v>
      </c>
      <c r="V11" s="115">
        <f aca="true" t="shared" si="8" ref="V11:V17">IF(H11="A",3,(IF(H11="M",2,IF(H11="b",1,""))))</f>
        <v>3</v>
      </c>
      <c r="W11" s="115">
        <f aca="true" t="shared" si="9" ref="W11:W17">IF(I11="A",5,(IF(I11="M",3,IF(I11="B",1,""))))</f>
        <v>3</v>
      </c>
      <c r="X11" s="115">
        <f aca="true" t="shared" si="10" ref="X11:X17">IF(J11="A",5,(IF(J11="M",3,IF(J11="B",1,""))))</f>
        <v>1</v>
      </c>
      <c r="Y11" s="208">
        <f aca="true" t="shared" si="11" ref="Y11:Y17">F11</f>
        <v>0.125</v>
      </c>
      <c r="Z11" s="59">
        <f t="shared" si="4"/>
        <v>5.625</v>
      </c>
      <c r="AA11" s="59">
        <f t="shared" si="5"/>
        <v>45</v>
      </c>
    </row>
    <row r="12" spans="1:27" ht="169.5" customHeight="1">
      <c r="A12" s="23" t="str">
        <f t="shared" si="0"/>
        <v>SERVIZIO ECOLOGIA ED EVENTI</v>
      </c>
      <c r="B12" s="55" t="s">
        <v>308</v>
      </c>
      <c r="C12" s="60" t="s">
        <v>263</v>
      </c>
      <c r="D12" s="54" t="s">
        <v>318</v>
      </c>
      <c r="E12" s="54" t="s">
        <v>319</v>
      </c>
      <c r="F12" s="249">
        <v>0.125</v>
      </c>
      <c r="G12" s="11" t="s">
        <v>54</v>
      </c>
      <c r="H12" s="11" t="s">
        <v>54</v>
      </c>
      <c r="I12" s="11" t="s">
        <v>54</v>
      </c>
      <c r="J12" s="11" t="s">
        <v>54</v>
      </c>
      <c r="K12" s="3">
        <f t="shared" si="1"/>
        <v>6.75</v>
      </c>
      <c r="L12" s="3">
        <f t="shared" si="2"/>
        <v>54</v>
      </c>
      <c r="M12" s="13">
        <f t="shared" si="3"/>
        <v>0</v>
      </c>
      <c r="N12" s="71"/>
      <c r="O12" s="70">
        <f t="shared" si="6"/>
        <v>0</v>
      </c>
      <c r="P12" s="3"/>
      <c r="U12" s="115">
        <f t="shared" si="7"/>
        <v>3</v>
      </c>
      <c r="V12" s="115">
        <f t="shared" si="8"/>
        <v>2</v>
      </c>
      <c r="W12" s="115">
        <f t="shared" si="9"/>
        <v>3</v>
      </c>
      <c r="X12" s="115">
        <f t="shared" si="10"/>
        <v>3</v>
      </c>
      <c r="Y12" s="208">
        <f t="shared" si="11"/>
        <v>0.125</v>
      </c>
      <c r="Z12" s="59">
        <f t="shared" si="4"/>
        <v>6.75</v>
      </c>
      <c r="AA12" s="59">
        <f t="shared" si="5"/>
        <v>54</v>
      </c>
    </row>
    <row r="13" spans="1:27" ht="91.5" customHeight="1">
      <c r="A13" s="23" t="str">
        <f t="shared" si="0"/>
        <v>SERVIZIO ECOLOGIA ED EVENTI</v>
      </c>
      <c r="B13" s="55" t="s">
        <v>309</v>
      </c>
      <c r="C13" s="60" t="s">
        <v>100</v>
      </c>
      <c r="D13" s="54" t="s">
        <v>320</v>
      </c>
      <c r="E13" s="54" t="s">
        <v>321</v>
      </c>
      <c r="F13" s="249">
        <v>0.125</v>
      </c>
      <c r="G13" s="11" t="s">
        <v>54</v>
      </c>
      <c r="H13" s="11" t="s">
        <v>54</v>
      </c>
      <c r="I13" s="11" t="s">
        <v>54</v>
      </c>
      <c r="J13" s="11" t="s">
        <v>55</v>
      </c>
      <c r="K13" s="3">
        <f t="shared" si="1"/>
        <v>2.25</v>
      </c>
      <c r="L13" s="3">
        <f t="shared" si="2"/>
        <v>18</v>
      </c>
      <c r="M13" s="13">
        <f t="shared" si="3"/>
        <v>0</v>
      </c>
      <c r="N13" s="71"/>
      <c r="O13" s="70">
        <f t="shared" si="6"/>
        <v>0</v>
      </c>
      <c r="P13" s="3"/>
      <c r="U13" s="115">
        <f t="shared" si="7"/>
        <v>3</v>
      </c>
      <c r="V13" s="115">
        <f t="shared" si="8"/>
        <v>2</v>
      </c>
      <c r="W13" s="115">
        <f t="shared" si="9"/>
        <v>3</v>
      </c>
      <c r="X13" s="115">
        <f t="shared" si="10"/>
        <v>1</v>
      </c>
      <c r="Y13" s="208">
        <f t="shared" si="11"/>
        <v>0.125</v>
      </c>
      <c r="Z13" s="59">
        <f t="shared" si="4"/>
        <v>2.25</v>
      </c>
      <c r="AA13" s="59">
        <f t="shared" si="5"/>
        <v>18</v>
      </c>
    </row>
    <row r="14" spans="1:27" ht="107.25" customHeight="1">
      <c r="A14" s="23" t="str">
        <f t="shared" si="0"/>
        <v>SERVIZIO ECOLOGIA ED EVENTI</v>
      </c>
      <c r="B14" s="55" t="s">
        <v>310</v>
      </c>
      <c r="C14" s="60" t="s">
        <v>263</v>
      </c>
      <c r="D14" s="54" t="s">
        <v>323</v>
      </c>
      <c r="E14" s="54" t="s">
        <v>322</v>
      </c>
      <c r="F14" s="249">
        <v>0.125</v>
      </c>
      <c r="G14" s="11" t="s">
        <v>53</v>
      </c>
      <c r="H14" s="11" t="s">
        <v>54</v>
      </c>
      <c r="I14" s="11" t="s">
        <v>54</v>
      </c>
      <c r="J14" s="11" t="s">
        <v>55</v>
      </c>
      <c r="K14" s="3">
        <f t="shared" si="1"/>
        <v>3.75</v>
      </c>
      <c r="L14" s="3">
        <f t="shared" si="2"/>
        <v>30</v>
      </c>
      <c r="M14" s="13">
        <f t="shared" si="3"/>
        <v>0</v>
      </c>
      <c r="N14" s="71"/>
      <c r="O14" s="70">
        <f t="shared" si="6"/>
        <v>0</v>
      </c>
      <c r="P14" s="3"/>
      <c r="U14" s="115">
        <f t="shared" si="7"/>
        <v>5</v>
      </c>
      <c r="V14" s="115">
        <f t="shared" si="8"/>
        <v>2</v>
      </c>
      <c r="W14" s="115">
        <f t="shared" si="9"/>
        <v>3</v>
      </c>
      <c r="X14" s="115">
        <f t="shared" si="10"/>
        <v>1</v>
      </c>
      <c r="Y14" s="208">
        <f t="shared" si="11"/>
        <v>0.125</v>
      </c>
      <c r="Z14" s="59">
        <f t="shared" si="4"/>
        <v>3.75</v>
      </c>
      <c r="AA14" s="59">
        <f t="shared" si="5"/>
        <v>30</v>
      </c>
    </row>
    <row r="15" spans="1:27" ht="80.25" customHeight="1">
      <c r="A15" s="23" t="str">
        <f t="shared" si="0"/>
        <v>SERVIZIO ECOLOGIA ED EVENTI</v>
      </c>
      <c r="B15" s="55" t="s">
        <v>311</v>
      </c>
      <c r="C15" s="60" t="s">
        <v>54</v>
      </c>
      <c r="D15" s="54" t="s">
        <v>324</v>
      </c>
      <c r="E15" s="54" t="s">
        <v>325</v>
      </c>
      <c r="F15" s="249">
        <v>0.125</v>
      </c>
      <c r="G15" s="11" t="s">
        <v>53</v>
      </c>
      <c r="H15" s="11" t="s">
        <v>53</v>
      </c>
      <c r="I15" s="11" t="s">
        <v>53</v>
      </c>
      <c r="J15" s="11" t="s">
        <v>55</v>
      </c>
      <c r="K15" s="3">
        <f t="shared" si="1"/>
        <v>9.375</v>
      </c>
      <c r="L15" s="3">
        <f t="shared" si="2"/>
        <v>75</v>
      </c>
      <c r="M15" s="13">
        <f t="shared" si="3"/>
        <v>0</v>
      </c>
      <c r="N15" s="71"/>
      <c r="O15" s="70">
        <f t="shared" si="6"/>
        <v>0</v>
      </c>
      <c r="P15" s="3"/>
      <c r="U15" s="115">
        <f t="shared" si="7"/>
        <v>5</v>
      </c>
      <c r="V15" s="115">
        <f t="shared" si="8"/>
        <v>3</v>
      </c>
      <c r="W15" s="115">
        <f t="shared" si="9"/>
        <v>5</v>
      </c>
      <c r="X15" s="115">
        <f t="shared" si="10"/>
        <v>1</v>
      </c>
      <c r="Y15" s="208">
        <f t="shared" si="11"/>
        <v>0.125</v>
      </c>
      <c r="Z15" s="59">
        <f t="shared" si="4"/>
        <v>9.375</v>
      </c>
      <c r="AA15" s="59">
        <f t="shared" si="5"/>
        <v>75</v>
      </c>
    </row>
    <row r="16" spans="1:27" ht="80.25" customHeight="1">
      <c r="A16" s="23" t="str">
        <f t="shared" si="0"/>
        <v>SERVIZIO ECOLOGIA ED EVENTI</v>
      </c>
      <c r="B16" s="55" t="s">
        <v>312</v>
      </c>
      <c r="C16" s="60" t="s">
        <v>106</v>
      </c>
      <c r="D16" s="54" t="s">
        <v>326</v>
      </c>
      <c r="E16" s="54" t="s">
        <v>327</v>
      </c>
      <c r="F16" s="249">
        <v>0.125</v>
      </c>
      <c r="G16" s="11" t="s">
        <v>54</v>
      </c>
      <c r="H16" s="11" t="s">
        <v>54</v>
      </c>
      <c r="I16" s="11" t="s">
        <v>53</v>
      </c>
      <c r="J16" s="11" t="s">
        <v>55</v>
      </c>
      <c r="K16" s="3">
        <f t="shared" si="1"/>
        <v>3.75</v>
      </c>
      <c r="L16" s="3">
        <f t="shared" si="2"/>
        <v>30</v>
      </c>
      <c r="M16" s="13">
        <f t="shared" si="3"/>
        <v>0</v>
      </c>
      <c r="N16" s="71"/>
      <c r="O16" s="70">
        <f t="shared" si="6"/>
        <v>0</v>
      </c>
      <c r="P16" s="3"/>
      <c r="U16" s="115">
        <f t="shared" si="7"/>
        <v>3</v>
      </c>
      <c r="V16" s="115">
        <f t="shared" si="8"/>
        <v>2</v>
      </c>
      <c r="W16" s="115">
        <f t="shared" si="9"/>
        <v>5</v>
      </c>
      <c r="X16" s="115">
        <f t="shared" si="10"/>
        <v>1</v>
      </c>
      <c r="Y16" s="208">
        <f t="shared" si="11"/>
        <v>0.125</v>
      </c>
      <c r="Z16" s="59">
        <f t="shared" si="4"/>
        <v>3.75</v>
      </c>
      <c r="AA16" s="59">
        <f t="shared" si="5"/>
        <v>30</v>
      </c>
    </row>
    <row r="17" spans="1:27" ht="136.5" customHeight="1" thickBot="1">
      <c r="A17" s="23" t="str">
        <f t="shared" si="0"/>
        <v>SERVIZIO ECOLOGIA ED EVENTI</v>
      </c>
      <c r="B17" s="55" t="s">
        <v>313</v>
      </c>
      <c r="C17" s="60" t="s">
        <v>100</v>
      </c>
      <c r="D17" s="54" t="s">
        <v>329</v>
      </c>
      <c r="E17" s="54" t="s">
        <v>328</v>
      </c>
      <c r="F17" s="249">
        <v>0.125</v>
      </c>
      <c r="G17" s="11" t="s">
        <v>54</v>
      </c>
      <c r="H17" s="11" t="s">
        <v>54</v>
      </c>
      <c r="I17" s="11" t="s">
        <v>54</v>
      </c>
      <c r="J17" s="11" t="s">
        <v>55</v>
      </c>
      <c r="K17" s="3">
        <f t="shared" si="1"/>
        <v>2.25</v>
      </c>
      <c r="L17" s="3">
        <f t="shared" si="2"/>
        <v>18</v>
      </c>
      <c r="M17" s="13">
        <f t="shared" si="3"/>
        <v>0</v>
      </c>
      <c r="N17" s="71"/>
      <c r="O17" s="70">
        <f t="shared" si="6"/>
        <v>0</v>
      </c>
      <c r="P17" s="3"/>
      <c r="U17" s="115">
        <f t="shared" si="7"/>
        <v>3</v>
      </c>
      <c r="V17" s="115">
        <f t="shared" si="8"/>
        <v>2</v>
      </c>
      <c r="W17" s="115">
        <f t="shared" si="9"/>
        <v>3</v>
      </c>
      <c r="X17" s="115">
        <f t="shared" si="10"/>
        <v>1</v>
      </c>
      <c r="Y17" s="208">
        <f t="shared" si="11"/>
        <v>0.125</v>
      </c>
      <c r="Z17" s="59">
        <f t="shared" si="4"/>
        <v>2.25</v>
      </c>
      <c r="AA17" s="59">
        <f t="shared" si="5"/>
        <v>18</v>
      </c>
    </row>
    <row r="18" spans="1:16" ht="16.5" customHeight="1" thickBot="1">
      <c r="A18" s="22" t="s">
        <v>40</v>
      </c>
      <c r="B18" s="17">
        <f>COUNTA(B10:B17)</f>
        <v>8</v>
      </c>
      <c r="C18" s="18"/>
      <c r="D18" s="18"/>
      <c r="E18" s="18"/>
      <c r="F18" s="187">
        <f>SUM(F10:F17)</f>
        <v>1</v>
      </c>
      <c r="G18" s="19"/>
      <c r="H18" s="19"/>
      <c r="I18" s="19"/>
      <c r="J18" s="19"/>
      <c r="K18" s="20">
        <f>SUM(K10:K17)</f>
        <v>52.5</v>
      </c>
      <c r="L18" s="20">
        <f>SUM(L10:L17)</f>
        <v>420</v>
      </c>
      <c r="M18" s="21">
        <f>SUM(M10:M17)</f>
        <v>0</v>
      </c>
      <c r="N18" s="73"/>
      <c r="O18" s="70">
        <f>SUM(O10:O17)</f>
        <v>0</v>
      </c>
      <c r="P18" s="74"/>
    </row>
    <row r="19" spans="1:12" ht="6.75" customHeight="1">
      <c r="A19" s="22" t="s">
        <v>40</v>
      </c>
      <c r="B19" s="2"/>
      <c r="C19" s="2"/>
      <c r="D19" s="2"/>
      <c r="E19" s="2"/>
      <c r="F19" s="2"/>
      <c r="G19" s="2"/>
      <c r="H19" s="2"/>
      <c r="I19" s="2"/>
      <c r="J19" s="2"/>
      <c r="K19" s="2"/>
      <c r="L19" s="2"/>
    </row>
    <row r="20" spans="1:12" ht="12.75">
      <c r="A20" s="22" t="s">
        <v>40</v>
      </c>
      <c r="B20" s="2"/>
      <c r="C20" s="2"/>
      <c r="D20" s="2"/>
      <c r="E20" s="2"/>
      <c r="F20" s="2"/>
      <c r="G20" s="2"/>
      <c r="H20" s="2"/>
      <c r="I20" s="2"/>
      <c r="J20" s="2"/>
      <c r="K20" s="2"/>
      <c r="L20" s="2"/>
    </row>
    <row r="21" spans="1:8" ht="12.75">
      <c r="A21" s="22" t="s">
        <v>40</v>
      </c>
      <c r="B21" s="77"/>
      <c r="C21" s="77"/>
      <c r="D21" s="77"/>
      <c r="E21" s="77"/>
      <c r="F21" s="2"/>
      <c r="G21" s="2"/>
      <c r="H21" s="2"/>
    </row>
    <row r="22" spans="1:8" ht="25.5" customHeight="1">
      <c r="A22" s="22" t="s">
        <v>40</v>
      </c>
      <c r="B22" s="78" t="s">
        <v>6</v>
      </c>
      <c r="C22" s="76"/>
      <c r="D22" s="76"/>
      <c r="E22" s="188">
        <f>IF(L18&gt;0,O18/L18,"0")</f>
        <v>0</v>
      </c>
      <c r="F22" s="75"/>
      <c r="G22" s="2"/>
      <c r="H22" s="2"/>
    </row>
    <row r="23" spans="1:12" ht="12.75">
      <c r="A23" s="22"/>
      <c r="B23" s="2"/>
      <c r="C23" s="2"/>
      <c r="D23" s="2"/>
      <c r="E23" s="2"/>
      <c r="F23" s="2"/>
      <c r="G23" s="2"/>
      <c r="H23" s="2"/>
      <c r="I23" s="2"/>
      <c r="J23" s="2"/>
      <c r="K23" s="2"/>
      <c r="L23" s="2"/>
    </row>
    <row r="27" ht="12.75">
      <c r="E27" s="79"/>
    </row>
  </sheetData>
  <sheetProtection/>
  <mergeCells count="2">
    <mergeCell ref="U8:Y8"/>
    <mergeCell ref="G7:O7"/>
  </mergeCells>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11.xml><?xml version="1.0" encoding="utf-8"?>
<worksheet xmlns="http://schemas.openxmlformats.org/spreadsheetml/2006/main" xmlns:r="http://schemas.openxmlformats.org/officeDocument/2006/relationships">
  <sheetPr codeName="Foglio5">
    <pageSetUpPr fitToPage="1"/>
  </sheetPr>
  <dimension ref="A1:AA24"/>
  <sheetViews>
    <sheetView zoomScale="75" zoomScaleNormal="75" zoomScalePageLayoutView="0" workbookViewId="0" topLeftCell="A1">
      <pane ySplit="9" topLeftCell="A13" activePane="bottomLeft" state="frozen"/>
      <selection pane="topLeft" activeCell="D11" sqref="D11"/>
      <selection pane="bottomLeft" activeCell="I14" sqref="I14"/>
    </sheetView>
  </sheetViews>
  <sheetFormatPr defaultColWidth="9.140625" defaultRowHeight="12.75"/>
  <cols>
    <col min="1" max="1" width="0.13671875" style="24" customWidth="1"/>
    <col min="2" max="2" width="57.140625" style="56" customWidth="1"/>
    <col min="3" max="3" width="13.00390625" style="56" customWidth="1"/>
    <col min="4" max="4" width="43.421875" style="56" customWidth="1"/>
    <col min="5" max="5" width="37.7109375" style="56" customWidth="1"/>
    <col min="6" max="6" width="6.57421875" style="56" bestFit="1" customWidth="1"/>
    <col min="7" max="8" width="7.57421875" style="56" customWidth="1"/>
    <col min="9" max="10" width="8.00390625" style="56" customWidth="1"/>
    <col min="11" max="11" width="0" style="56" hidden="1" customWidth="1"/>
    <col min="12" max="12" width="9.140625" style="56" customWidth="1"/>
    <col min="13" max="13" width="15.7109375" style="56" hidden="1" customWidth="1"/>
    <col min="14" max="14" width="11.57421875" style="56" customWidth="1"/>
    <col min="15" max="15" width="9.140625" style="56" customWidth="1"/>
    <col min="16" max="16" width="45.7109375" style="56" customWidth="1"/>
    <col min="17" max="20" width="9.140625" style="56" customWidth="1"/>
    <col min="21" max="24" width="2.421875" style="56" hidden="1" customWidth="1"/>
    <col min="25" max="25" width="4.57421875" style="56" hidden="1" customWidth="1"/>
    <col min="26" max="26" width="6.421875" style="56" hidden="1" customWidth="1"/>
    <col min="27" max="27" width="9.140625" style="56" hidden="1" customWidth="1"/>
    <col min="28" max="16384" width="9.140625" style="56" customWidth="1"/>
  </cols>
  <sheetData>
    <row r="1" spans="1:12" s="29" customFormat="1" ht="15" thickBot="1">
      <c r="A1" s="25"/>
      <c r="B1" s="34" t="s">
        <v>7</v>
      </c>
      <c r="C1" s="26"/>
      <c r="D1" s="29" t="s">
        <v>338</v>
      </c>
      <c r="E1" s="27" t="s">
        <v>8</v>
      </c>
      <c r="F1" s="28"/>
      <c r="G1" s="26"/>
      <c r="H1" s="26"/>
      <c r="I1" s="26"/>
      <c r="J1" s="26"/>
      <c r="K1" s="26"/>
      <c r="L1" s="26"/>
    </row>
    <row r="2" spans="1:12" s="29" customFormat="1" ht="15" thickBot="1">
      <c r="A2" s="25"/>
      <c r="B2" s="68" t="str">
        <f>PROG!C23</f>
        <v>SERVIZIO POLIZIA MUNICIPALE</v>
      </c>
      <c r="C2" s="26"/>
      <c r="E2" s="27" t="s">
        <v>9</v>
      </c>
      <c r="F2" s="30">
        <f>IF(K15&gt;0,F1/K15,0)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PROG!E23</f>
        <v>DOTT.SSA NASI CHIARA ANGELA</v>
      </c>
      <c r="C4" s="33"/>
      <c r="D4" s="31"/>
      <c r="E4" s="32"/>
      <c r="F4" s="26"/>
      <c r="G4" s="26"/>
      <c r="H4" s="26"/>
      <c r="I4" s="26"/>
      <c r="J4" s="26"/>
      <c r="K4" s="26"/>
      <c r="L4" s="26"/>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COUNTA(B10:B14)</f>
        <v>5</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83</v>
      </c>
      <c r="U8" s="283" t="s">
        <v>1</v>
      </c>
      <c r="V8" s="283"/>
      <c r="W8" s="283"/>
      <c r="X8" s="283"/>
      <c r="Y8" s="283"/>
      <c r="Z8" s="1" t="s">
        <v>46</v>
      </c>
      <c r="AA8" s="1" t="s">
        <v>0</v>
      </c>
    </row>
    <row r="9" spans="1:16" ht="12.75">
      <c r="A9" s="22">
        <f>MAX(A10:A14)</f>
        <v>0</v>
      </c>
      <c r="B9" s="66"/>
      <c r="C9" s="67"/>
      <c r="D9" s="4"/>
      <c r="E9" s="4"/>
      <c r="F9" s="4"/>
      <c r="G9" s="5"/>
      <c r="H9" s="5"/>
      <c r="I9" s="5"/>
      <c r="J9" s="63"/>
      <c r="K9" s="6" t="s">
        <v>4</v>
      </c>
      <c r="L9" s="62" t="s">
        <v>4</v>
      </c>
      <c r="M9" s="12"/>
      <c r="N9" s="57" t="s">
        <v>3</v>
      </c>
      <c r="O9" s="58"/>
      <c r="P9" s="61"/>
    </row>
    <row r="10" spans="1:27" ht="158.25" customHeight="1">
      <c r="A10" s="23" t="str">
        <f>IF(B10&lt;&gt;0,$B$2,"")</f>
        <v>SERVIZIO POLIZIA MUNICIPALE</v>
      </c>
      <c r="B10" s="55" t="s">
        <v>330</v>
      </c>
      <c r="C10" s="60" t="s">
        <v>54</v>
      </c>
      <c r="D10" s="54" t="s">
        <v>336</v>
      </c>
      <c r="E10" s="54" t="s">
        <v>335</v>
      </c>
      <c r="F10" s="186">
        <v>1</v>
      </c>
      <c r="G10" s="11" t="s">
        <v>53</v>
      </c>
      <c r="H10" s="11" t="s">
        <v>53</v>
      </c>
      <c r="I10" s="11" t="s">
        <v>53</v>
      </c>
      <c r="J10" s="11" t="s">
        <v>54</v>
      </c>
      <c r="K10" s="3">
        <f>Z10</f>
        <v>225</v>
      </c>
      <c r="L10" s="3">
        <f>$AA10</f>
        <v>225</v>
      </c>
      <c r="M10" s="13">
        <f>K10*$F$2</f>
        <v>0</v>
      </c>
      <c r="N10" s="69"/>
      <c r="O10" s="70">
        <f>(N10*L10)/100</f>
        <v>0</v>
      </c>
      <c r="P10" s="3"/>
      <c r="U10" s="115">
        <f>IF(G10="A",5,(IF(G10="M",3,(IF(G10="B",1,"")))))</f>
        <v>5</v>
      </c>
      <c r="V10" s="115">
        <f>IF(H10="A",3,(IF(H10="M",2,IF(H10="b",1,""))))</f>
        <v>3</v>
      </c>
      <c r="W10" s="115">
        <f aca="true" t="shared" si="0" ref="W10:X14">IF(I10="A",5,(IF(I10="M",3,IF(I10="B",1,""))))</f>
        <v>5</v>
      </c>
      <c r="X10" s="115">
        <f t="shared" si="0"/>
        <v>3</v>
      </c>
      <c r="Y10" s="208">
        <f>F10</f>
        <v>1</v>
      </c>
      <c r="Z10" s="59">
        <f>PRODUCT(U10:Y10)</f>
        <v>225</v>
      </c>
      <c r="AA10" s="59">
        <f>PRODUCT(U10:X10)</f>
        <v>225</v>
      </c>
    </row>
    <row r="11" spans="1:27" ht="144.75" customHeight="1">
      <c r="A11" s="23" t="str">
        <f>IF(B11&lt;&gt;0,$B$2,"")</f>
        <v>SERVIZIO POLIZIA MUNICIPALE</v>
      </c>
      <c r="B11" s="55" t="s">
        <v>331</v>
      </c>
      <c r="C11" s="60" t="s">
        <v>54</v>
      </c>
      <c r="D11" s="54" t="s">
        <v>339</v>
      </c>
      <c r="E11" s="54" t="s">
        <v>337</v>
      </c>
      <c r="F11" s="186">
        <v>1</v>
      </c>
      <c r="G11" s="11" t="s">
        <v>53</v>
      </c>
      <c r="H11" s="11" t="s">
        <v>54</v>
      </c>
      <c r="I11" s="11" t="s">
        <v>54</v>
      </c>
      <c r="J11" s="11" t="s">
        <v>55</v>
      </c>
      <c r="K11" s="3">
        <f>Z11</f>
        <v>30</v>
      </c>
      <c r="L11" s="3">
        <f>$AA11</f>
        <v>30</v>
      </c>
      <c r="M11" s="13">
        <f>K11*$F$2</f>
        <v>0</v>
      </c>
      <c r="N11" s="71"/>
      <c r="O11" s="70">
        <f>(N11*L11)/100</f>
        <v>0</v>
      </c>
      <c r="P11" s="3"/>
      <c r="U11" s="115">
        <f>IF(G11="A",5,(IF(G11="M",3,(IF(G11="B",1,"")))))</f>
        <v>5</v>
      </c>
      <c r="V11" s="115">
        <f>IF(H11="A",3,(IF(H11="M",2,IF(H11="b",1,""))))</f>
        <v>2</v>
      </c>
      <c r="W11" s="115">
        <f t="shared" si="0"/>
        <v>3</v>
      </c>
      <c r="X11" s="115">
        <f t="shared" si="0"/>
        <v>1</v>
      </c>
      <c r="Y11" s="208">
        <f>F11</f>
        <v>1</v>
      </c>
      <c r="Z11" s="59">
        <f>PRODUCT(U11:Y11)</f>
        <v>30</v>
      </c>
      <c r="AA11" s="59">
        <f>PRODUCT(U11:X11)</f>
        <v>30</v>
      </c>
    </row>
    <row r="12" spans="1:27" ht="107.25" customHeight="1">
      <c r="A12" s="23" t="str">
        <f>IF(B12&lt;&gt;0,$B$2,"")</f>
        <v>SERVIZIO POLIZIA MUNICIPALE</v>
      </c>
      <c r="B12" s="55" t="s">
        <v>332</v>
      </c>
      <c r="C12" s="60" t="s">
        <v>54</v>
      </c>
      <c r="D12" s="54" t="s">
        <v>341</v>
      </c>
      <c r="E12" s="54" t="s">
        <v>340</v>
      </c>
      <c r="F12" s="186">
        <v>1</v>
      </c>
      <c r="G12" s="11" t="s">
        <v>54</v>
      </c>
      <c r="H12" s="11" t="s">
        <v>54</v>
      </c>
      <c r="I12" s="11" t="s">
        <v>53</v>
      </c>
      <c r="J12" s="11" t="s">
        <v>55</v>
      </c>
      <c r="K12" s="3">
        <f>Z12</f>
        <v>30</v>
      </c>
      <c r="L12" s="3">
        <f>$AA12</f>
        <v>30</v>
      </c>
      <c r="M12" s="13">
        <f>K12*$F$2</f>
        <v>0</v>
      </c>
      <c r="N12" s="71"/>
      <c r="O12" s="70">
        <f>(N12*L12)/100</f>
        <v>0</v>
      </c>
      <c r="P12" s="3"/>
      <c r="U12" s="115">
        <f>IF(G12="A",5,(IF(G12="M",3,(IF(G12="B",1,"")))))</f>
        <v>3</v>
      </c>
      <c r="V12" s="115">
        <f>IF(H12="A",3,(IF(H12="M",2,IF(H12="b",1,""))))</f>
        <v>2</v>
      </c>
      <c r="W12" s="115">
        <f t="shared" si="0"/>
        <v>5</v>
      </c>
      <c r="X12" s="115">
        <f t="shared" si="0"/>
        <v>1</v>
      </c>
      <c r="Y12" s="208">
        <f>F12</f>
        <v>1</v>
      </c>
      <c r="Z12" s="59">
        <f>PRODUCT(U12:Y12)</f>
        <v>30</v>
      </c>
      <c r="AA12" s="59">
        <f>PRODUCT(U12:X12)</f>
        <v>30</v>
      </c>
    </row>
    <row r="13" spans="1:27" ht="80.25" customHeight="1">
      <c r="A13" s="23" t="str">
        <f>IF(B13&lt;&gt;0,$B$2,"")</f>
        <v>SERVIZIO POLIZIA MUNICIPALE</v>
      </c>
      <c r="B13" s="55" t="s">
        <v>333</v>
      </c>
      <c r="C13" s="60" t="s">
        <v>100</v>
      </c>
      <c r="D13" s="54" t="s">
        <v>343</v>
      </c>
      <c r="E13" s="54" t="s">
        <v>342</v>
      </c>
      <c r="F13" s="186">
        <v>1</v>
      </c>
      <c r="G13" s="11" t="s">
        <v>54</v>
      </c>
      <c r="H13" s="11" t="s">
        <v>54</v>
      </c>
      <c r="I13" s="11" t="s">
        <v>54</v>
      </c>
      <c r="J13" s="11" t="s">
        <v>54</v>
      </c>
      <c r="K13" s="3">
        <f>Z13</f>
        <v>54</v>
      </c>
      <c r="L13" s="3">
        <f>$AA13</f>
        <v>54</v>
      </c>
      <c r="M13" s="13">
        <f>K13*$F$2</f>
        <v>0</v>
      </c>
      <c r="N13" s="71"/>
      <c r="O13" s="70">
        <f>(N13*L13)/100</f>
        <v>0</v>
      </c>
      <c r="P13" s="3"/>
      <c r="U13" s="115">
        <f>IF(G13="A",5,(IF(G13="M",3,(IF(G13="B",1,"")))))</f>
        <v>3</v>
      </c>
      <c r="V13" s="115">
        <f>IF(H13="A",3,(IF(H13="M",2,IF(H13="b",1,""))))</f>
        <v>2</v>
      </c>
      <c r="W13" s="115">
        <f t="shared" si="0"/>
        <v>3</v>
      </c>
      <c r="X13" s="115">
        <f t="shared" si="0"/>
        <v>3</v>
      </c>
      <c r="Y13" s="208">
        <f>F13</f>
        <v>1</v>
      </c>
      <c r="Z13" s="59">
        <f>PRODUCT(U13:Y13)</f>
        <v>54</v>
      </c>
      <c r="AA13" s="59">
        <f>PRODUCT(U13:X13)</f>
        <v>54</v>
      </c>
    </row>
    <row r="14" spans="1:27" ht="80.25" customHeight="1" thickBot="1">
      <c r="A14" s="23" t="str">
        <f>IF(B14&lt;&gt;0,$B$2,"")</f>
        <v>SERVIZIO POLIZIA MUNICIPALE</v>
      </c>
      <c r="B14" s="55" t="s">
        <v>334</v>
      </c>
      <c r="C14" s="60" t="s">
        <v>100</v>
      </c>
      <c r="D14" s="54" t="s">
        <v>344</v>
      </c>
      <c r="E14" s="54" t="s">
        <v>345</v>
      </c>
      <c r="F14" s="186">
        <v>1</v>
      </c>
      <c r="G14" s="11" t="s">
        <v>54</v>
      </c>
      <c r="H14" s="11" t="s">
        <v>54</v>
      </c>
      <c r="I14" s="11" t="s">
        <v>53</v>
      </c>
      <c r="J14" s="11" t="s">
        <v>54</v>
      </c>
      <c r="K14" s="3">
        <f>Z14</f>
        <v>90</v>
      </c>
      <c r="L14" s="3">
        <f>$AA14</f>
        <v>90</v>
      </c>
      <c r="M14" s="13">
        <f>K14*$F$2</f>
        <v>0</v>
      </c>
      <c r="N14" s="71"/>
      <c r="O14" s="70">
        <f>(N14*L14)/100</f>
        <v>0</v>
      </c>
      <c r="P14" s="3"/>
      <c r="U14" s="115">
        <f>IF(G14="A",5,(IF(G14="M",3,(IF(G14="B",1,"")))))</f>
        <v>3</v>
      </c>
      <c r="V14" s="115">
        <f>IF(H14="A",3,(IF(H14="M",2,IF(H14="b",1,""))))</f>
        <v>2</v>
      </c>
      <c r="W14" s="115">
        <f t="shared" si="0"/>
        <v>5</v>
      </c>
      <c r="X14" s="115">
        <f t="shared" si="0"/>
        <v>3</v>
      </c>
      <c r="Y14" s="208">
        <f>F14</f>
        <v>1</v>
      </c>
      <c r="Z14" s="59">
        <f>PRODUCT(U14:Y14)</f>
        <v>90</v>
      </c>
      <c r="AA14" s="59">
        <f>PRODUCT(U14:X14)</f>
        <v>90</v>
      </c>
    </row>
    <row r="15" spans="1:16" ht="16.5" customHeight="1" thickBot="1">
      <c r="A15" s="22" t="s">
        <v>40</v>
      </c>
      <c r="B15" s="17">
        <f>COUNTA(B10:B14)</f>
        <v>5</v>
      </c>
      <c r="C15" s="18"/>
      <c r="D15" s="18"/>
      <c r="E15" s="18"/>
      <c r="F15" s="187">
        <f>SUM(F10:F14)</f>
        <v>5</v>
      </c>
      <c r="G15" s="19"/>
      <c r="H15" s="19"/>
      <c r="I15" s="19"/>
      <c r="J15" s="19"/>
      <c r="K15" s="20">
        <f>SUM(K10:K14)</f>
        <v>429</v>
      </c>
      <c r="L15" s="20">
        <f>SUM(L10:L14)</f>
        <v>429</v>
      </c>
      <c r="M15" s="21">
        <f>SUM(M10:M14)</f>
        <v>0</v>
      </c>
      <c r="N15" s="73"/>
      <c r="O15" s="70">
        <f>SUM(O10:O14)</f>
        <v>0</v>
      </c>
      <c r="P15" s="74"/>
    </row>
    <row r="16" spans="1:12" ht="6.75" customHeight="1">
      <c r="A16" s="22" t="s">
        <v>40</v>
      </c>
      <c r="B16" s="2"/>
      <c r="C16" s="2"/>
      <c r="D16" s="2"/>
      <c r="E16" s="2"/>
      <c r="F16" s="2"/>
      <c r="G16" s="2"/>
      <c r="H16" s="2"/>
      <c r="I16" s="2"/>
      <c r="J16" s="2"/>
      <c r="K16" s="2"/>
      <c r="L16" s="2"/>
    </row>
    <row r="17" spans="1:12" ht="12.75">
      <c r="A17" s="22" t="s">
        <v>40</v>
      </c>
      <c r="B17" s="2"/>
      <c r="C17" s="2"/>
      <c r="D17" s="2"/>
      <c r="E17" s="2"/>
      <c r="F17" s="2"/>
      <c r="G17" s="2"/>
      <c r="H17" s="2"/>
      <c r="I17" s="2"/>
      <c r="J17" s="2"/>
      <c r="K17" s="2"/>
      <c r="L17" s="2"/>
    </row>
    <row r="18" spans="1:8" ht="12.75">
      <c r="A18" s="22" t="s">
        <v>40</v>
      </c>
      <c r="B18" s="77"/>
      <c r="C18" s="77"/>
      <c r="D18" s="77"/>
      <c r="E18" s="77"/>
      <c r="F18" s="2"/>
      <c r="G18" s="2"/>
      <c r="H18" s="2"/>
    </row>
    <row r="19" spans="1:8" ht="25.5" customHeight="1">
      <c r="A19" s="22" t="s">
        <v>40</v>
      </c>
      <c r="B19" s="78" t="s">
        <v>6</v>
      </c>
      <c r="C19" s="76"/>
      <c r="D19" s="76"/>
      <c r="E19" s="188">
        <f>IF(L15&gt;0,O15/L15,"0")</f>
        <v>0</v>
      </c>
      <c r="F19" s="75"/>
      <c r="G19" s="2"/>
      <c r="H19" s="2"/>
    </row>
    <row r="20" spans="1:12" ht="12.75">
      <c r="A20" s="22"/>
      <c r="B20" s="2"/>
      <c r="C20" s="2"/>
      <c r="D20" s="2"/>
      <c r="E20" s="2"/>
      <c r="F20" s="2"/>
      <c r="G20" s="2"/>
      <c r="H20" s="2"/>
      <c r="I20" s="2"/>
      <c r="J20" s="2"/>
      <c r="K20" s="2"/>
      <c r="L20" s="2"/>
    </row>
    <row r="24" ht="12.75">
      <c r="E24" s="79"/>
    </row>
  </sheetData>
  <sheetProtection/>
  <mergeCells count="2">
    <mergeCell ref="U8:Y8"/>
    <mergeCell ref="G7:O7"/>
  </mergeCells>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12.xml><?xml version="1.0" encoding="utf-8"?>
<worksheet xmlns="http://schemas.openxmlformats.org/spreadsheetml/2006/main" xmlns:r="http://schemas.openxmlformats.org/officeDocument/2006/relationships">
  <sheetPr codeName="Foglio6">
    <pageSetUpPr fitToPage="1"/>
  </sheetPr>
  <dimension ref="A1:AA27"/>
  <sheetViews>
    <sheetView zoomScale="75" zoomScaleNormal="75" zoomScalePageLayoutView="0" workbookViewId="0" topLeftCell="A1">
      <pane ySplit="9" topLeftCell="A10" activePane="bottomLeft" state="frozen"/>
      <selection pane="topLeft" activeCell="D11" sqref="D11"/>
      <selection pane="bottomLeft" activeCell="H24" sqref="H24"/>
    </sheetView>
  </sheetViews>
  <sheetFormatPr defaultColWidth="9.140625" defaultRowHeight="12.75"/>
  <cols>
    <col min="1" max="1" width="0.13671875" style="24" customWidth="1"/>
    <col min="2" max="2" width="57.140625" style="56" customWidth="1"/>
    <col min="3" max="3" width="13.00390625" style="56" customWidth="1"/>
    <col min="4" max="4" width="43.421875" style="56" customWidth="1"/>
    <col min="5" max="5" width="37.7109375" style="56" customWidth="1"/>
    <col min="6" max="6" width="8.7109375" style="56" bestFit="1" customWidth="1"/>
    <col min="7" max="8" width="7.57421875" style="56" customWidth="1"/>
    <col min="9" max="10" width="8.00390625" style="56" customWidth="1"/>
    <col min="11" max="11" width="0" style="56" hidden="1" customWidth="1"/>
    <col min="12" max="12" width="9.140625" style="56" customWidth="1"/>
    <col min="13" max="13" width="15.7109375" style="56" hidden="1" customWidth="1"/>
    <col min="14" max="14" width="11.57421875" style="56" customWidth="1"/>
    <col min="15" max="15" width="9.140625" style="56" customWidth="1"/>
    <col min="16" max="16" width="45.7109375" style="56" customWidth="1"/>
    <col min="17" max="20" width="9.140625" style="56" customWidth="1"/>
    <col min="21" max="24" width="2.421875" style="56" hidden="1" customWidth="1"/>
    <col min="25" max="25" width="4.57421875" style="56" hidden="1" customWidth="1"/>
    <col min="26" max="26" width="6.421875" style="56" hidden="1" customWidth="1"/>
    <col min="27" max="27" width="9.140625" style="56" hidden="1" customWidth="1"/>
    <col min="28" max="16384" width="9.140625" style="56" customWidth="1"/>
  </cols>
  <sheetData>
    <row r="1" spans="1:12" s="29" customFormat="1" ht="15" thickBot="1">
      <c r="A1" s="25"/>
      <c r="B1" s="34" t="s">
        <v>7</v>
      </c>
      <c r="C1" s="26"/>
      <c r="E1" s="27" t="s">
        <v>8</v>
      </c>
      <c r="F1" s="28"/>
      <c r="G1" s="26"/>
      <c r="H1" s="26"/>
      <c r="I1" s="26"/>
      <c r="J1" s="26"/>
      <c r="K1" s="26"/>
      <c r="L1" s="26"/>
    </row>
    <row r="2" spans="1:12" s="29" customFormat="1" ht="15" thickBot="1">
      <c r="A2" s="25"/>
      <c r="B2" s="68" t="str">
        <f>PROG!C24</f>
        <v>SERVIZIO COMMERCIO  - POLIZIA AMMINISTRATIVA</v>
      </c>
      <c r="C2" s="26"/>
      <c r="E2" s="27" t="s">
        <v>9</v>
      </c>
      <c r="F2" s="30">
        <f>IF(K18&gt;0,F1/K18,0)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PROG!E24</f>
        <v>GEOM. RAIMONDO VITTORIO</v>
      </c>
      <c r="C4" s="33"/>
      <c r="D4" s="31"/>
      <c r="E4" s="32"/>
      <c r="F4" s="26"/>
      <c r="G4" s="26"/>
      <c r="H4" s="26"/>
      <c r="I4" s="26"/>
      <c r="J4" s="26"/>
      <c r="K4" s="26"/>
      <c r="L4" s="26"/>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U5" s="29">
        <v>5</v>
      </c>
      <c r="V5" s="29">
        <v>3</v>
      </c>
      <c r="W5" s="29">
        <v>1</v>
      </c>
    </row>
    <row r="6" spans="1:12" ht="3" customHeight="1" thickBot="1">
      <c r="A6" s="22"/>
      <c r="B6" s="7"/>
      <c r="C6" s="2"/>
      <c r="D6" s="8"/>
      <c r="E6" s="9"/>
      <c r="F6" s="2"/>
      <c r="G6" s="2"/>
      <c r="H6" s="2"/>
      <c r="I6" s="2"/>
      <c r="J6" s="2"/>
      <c r="K6" s="2"/>
      <c r="L6" s="2"/>
    </row>
    <row r="7" spans="1:15" ht="18.75" thickBot="1">
      <c r="A7" s="22"/>
      <c r="B7" s="217" t="s">
        <v>11</v>
      </c>
      <c r="C7" s="64"/>
      <c r="D7" s="64"/>
      <c r="E7" s="64"/>
      <c r="F7" s="65"/>
      <c r="G7" s="284" t="s">
        <v>369</v>
      </c>
      <c r="H7" s="285"/>
      <c r="I7" s="285"/>
      <c r="J7" s="285"/>
      <c r="K7" s="285"/>
      <c r="L7" s="285"/>
      <c r="M7" s="285"/>
      <c r="N7" s="285"/>
      <c r="O7" s="286"/>
    </row>
    <row r="8" spans="1:27" ht="123.75" customHeight="1">
      <c r="A8" s="22">
        <f>COUNTA(B10:B17)</f>
        <v>8</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83</v>
      </c>
      <c r="U8" s="283" t="s">
        <v>1</v>
      </c>
      <c r="V8" s="283"/>
      <c r="W8" s="283"/>
      <c r="X8" s="283"/>
      <c r="Y8" s="283"/>
      <c r="Z8" s="1" t="s">
        <v>46</v>
      </c>
      <c r="AA8" s="1" t="s">
        <v>0</v>
      </c>
    </row>
    <row r="9" spans="1:16" ht="12.75">
      <c r="A9" s="22">
        <f>MAX(A10:A17)</f>
        <v>0</v>
      </c>
      <c r="B9" s="66"/>
      <c r="C9" s="67"/>
      <c r="D9" s="4"/>
      <c r="E9" s="4"/>
      <c r="F9" s="4"/>
      <c r="G9" s="5"/>
      <c r="H9" s="5"/>
      <c r="I9" s="5"/>
      <c r="J9" s="63"/>
      <c r="K9" s="6" t="s">
        <v>4</v>
      </c>
      <c r="L9" s="62" t="s">
        <v>4</v>
      </c>
      <c r="M9" s="12"/>
      <c r="N9" s="57" t="s">
        <v>3</v>
      </c>
      <c r="O9" s="58"/>
      <c r="P9" s="61"/>
    </row>
    <row r="10" spans="1:27" ht="80.25" customHeight="1">
      <c r="A10" s="23" t="str">
        <f aca="true" t="shared" si="0" ref="A10:A17">IF(B10&lt;&gt;0,$B$2,"")</f>
        <v>SERVIZIO COMMERCIO  - POLIZIA AMMINISTRATIVA</v>
      </c>
      <c r="B10" s="54" t="s">
        <v>346</v>
      </c>
      <c r="C10" s="60" t="s">
        <v>100</v>
      </c>
      <c r="D10" s="54" t="s">
        <v>355</v>
      </c>
      <c r="E10" s="54" t="s">
        <v>354</v>
      </c>
      <c r="F10" s="249">
        <v>0.125</v>
      </c>
      <c r="G10" s="11" t="s">
        <v>54</v>
      </c>
      <c r="H10" s="11" t="s">
        <v>54</v>
      </c>
      <c r="I10" s="11" t="s">
        <v>54</v>
      </c>
      <c r="J10" s="11" t="s">
        <v>55</v>
      </c>
      <c r="K10" s="3">
        <f aca="true" t="shared" si="1" ref="K10:K17">Z10</f>
        <v>2.25</v>
      </c>
      <c r="L10" s="3">
        <f aca="true" t="shared" si="2" ref="L10:L17">$AA10</f>
        <v>18</v>
      </c>
      <c r="M10" s="13">
        <f aca="true" t="shared" si="3" ref="M10:M17">K10*$F$2</f>
        <v>0</v>
      </c>
      <c r="N10" s="69"/>
      <c r="O10" s="70">
        <f>(N10*L10)/100</f>
        <v>0</v>
      </c>
      <c r="P10" s="3"/>
      <c r="U10" s="115">
        <f>IF(G10="A",5,(IF(G10="M",3,(IF(G10="B",1,"")))))</f>
        <v>3</v>
      </c>
      <c r="V10" s="115">
        <f>IF(H10="A",3,(IF(H10="M",2,IF(H10="b",1,""))))</f>
        <v>2</v>
      </c>
      <c r="W10" s="115">
        <f>IF(I10="A",5,(IF(I10="M",3,IF(I10="B",1,""))))</f>
        <v>3</v>
      </c>
      <c r="X10" s="115">
        <f>IF(J10="A",5,(IF(J10="M",3,IF(J10="B",1,""))))</f>
        <v>1</v>
      </c>
      <c r="Y10" s="208">
        <f>F10</f>
        <v>0.125</v>
      </c>
      <c r="Z10" s="59">
        <f aca="true" t="shared" si="4" ref="Z10:Z17">PRODUCT(U10:Y10)</f>
        <v>2.25</v>
      </c>
      <c r="AA10" s="59">
        <f aca="true" t="shared" si="5" ref="AA10:AA17">PRODUCT(U10:X10)</f>
        <v>18</v>
      </c>
    </row>
    <row r="11" spans="1:27" ht="143.25" customHeight="1">
      <c r="A11" s="23" t="str">
        <f t="shared" si="0"/>
        <v>SERVIZIO COMMERCIO  - POLIZIA AMMINISTRATIVA</v>
      </c>
      <c r="B11" s="54" t="s">
        <v>347</v>
      </c>
      <c r="C11" s="60" t="s">
        <v>135</v>
      </c>
      <c r="D11" s="54" t="s">
        <v>356</v>
      </c>
      <c r="E11" s="54" t="s">
        <v>357</v>
      </c>
      <c r="F11" s="249">
        <v>0.125</v>
      </c>
      <c r="G11" s="11" t="s">
        <v>54</v>
      </c>
      <c r="H11" s="11" t="s">
        <v>54</v>
      </c>
      <c r="I11" s="11" t="s">
        <v>54</v>
      </c>
      <c r="J11" s="11" t="s">
        <v>55</v>
      </c>
      <c r="K11" s="3">
        <f t="shared" si="1"/>
        <v>2.25</v>
      </c>
      <c r="L11" s="3">
        <f t="shared" si="2"/>
        <v>18</v>
      </c>
      <c r="M11" s="13">
        <f t="shared" si="3"/>
        <v>0</v>
      </c>
      <c r="N11" s="71"/>
      <c r="O11" s="70">
        <f aca="true" t="shared" si="6" ref="O11:O17">(N11*L11)/100</f>
        <v>0</v>
      </c>
      <c r="P11" s="3"/>
      <c r="U11" s="115">
        <f aca="true" t="shared" si="7" ref="U11:U17">IF(G11="A",5,(IF(G11="M",3,(IF(G11="B",1,"")))))</f>
        <v>3</v>
      </c>
      <c r="V11" s="115">
        <f aca="true" t="shared" si="8" ref="V11:V17">IF(H11="A",3,(IF(H11="M",2,IF(H11="b",1,""))))</f>
        <v>2</v>
      </c>
      <c r="W11" s="115">
        <f aca="true" t="shared" si="9" ref="W11:W17">IF(I11="A",5,(IF(I11="M",3,IF(I11="B",1,""))))</f>
        <v>3</v>
      </c>
      <c r="X11" s="115">
        <f aca="true" t="shared" si="10" ref="X11:X17">IF(J11="A",5,(IF(J11="M",3,IF(J11="B",1,""))))</f>
        <v>1</v>
      </c>
      <c r="Y11" s="208">
        <f aca="true" t="shared" si="11" ref="Y11:Y17">F11</f>
        <v>0.125</v>
      </c>
      <c r="Z11" s="59">
        <f t="shared" si="4"/>
        <v>2.25</v>
      </c>
      <c r="AA11" s="59">
        <f t="shared" si="5"/>
        <v>18</v>
      </c>
    </row>
    <row r="12" spans="1:27" ht="196.5" customHeight="1">
      <c r="A12" s="23" t="str">
        <f t="shared" si="0"/>
        <v>SERVIZIO COMMERCIO  - POLIZIA AMMINISTRATIVA</v>
      </c>
      <c r="B12" s="54" t="s">
        <v>348</v>
      </c>
      <c r="C12" s="60" t="s">
        <v>100</v>
      </c>
      <c r="D12" s="54" t="s">
        <v>358</v>
      </c>
      <c r="E12" s="54" t="s">
        <v>359</v>
      </c>
      <c r="F12" s="249">
        <v>0.125</v>
      </c>
      <c r="G12" s="11" t="s">
        <v>53</v>
      </c>
      <c r="H12" s="11" t="s">
        <v>53</v>
      </c>
      <c r="I12" s="11" t="s">
        <v>54</v>
      </c>
      <c r="J12" s="11" t="s">
        <v>54</v>
      </c>
      <c r="K12" s="3">
        <f t="shared" si="1"/>
        <v>16.875</v>
      </c>
      <c r="L12" s="3">
        <f t="shared" si="2"/>
        <v>135</v>
      </c>
      <c r="M12" s="13">
        <f t="shared" si="3"/>
        <v>0</v>
      </c>
      <c r="N12" s="71"/>
      <c r="O12" s="70">
        <f t="shared" si="6"/>
        <v>0</v>
      </c>
      <c r="P12" s="3"/>
      <c r="U12" s="115">
        <f t="shared" si="7"/>
        <v>5</v>
      </c>
      <c r="V12" s="115">
        <f t="shared" si="8"/>
        <v>3</v>
      </c>
      <c r="W12" s="115">
        <f t="shared" si="9"/>
        <v>3</v>
      </c>
      <c r="X12" s="115">
        <f t="shared" si="10"/>
        <v>3</v>
      </c>
      <c r="Y12" s="208">
        <f t="shared" si="11"/>
        <v>0.125</v>
      </c>
      <c r="Z12" s="59">
        <f t="shared" si="4"/>
        <v>16.875</v>
      </c>
      <c r="AA12" s="59">
        <f t="shared" si="5"/>
        <v>135</v>
      </c>
    </row>
    <row r="13" spans="1:27" ht="130.5" customHeight="1">
      <c r="A13" s="23" t="str">
        <f t="shared" si="0"/>
        <v>SERVIZIO COMMERCIO  - POLIZIA AMMINISTRATIVA</v>
      </c>
      <c r="B13" s="54" t="s">
        <v>349</v>
      </c>
      <c r="C13" s="60" t="s">
        <v>100</v>
      </c>
      <c r="D13" s="54" t="s">
        <v>368</v>
      </c>
      <c r="E13" s="54" t="s">
        <v>360</v>
      </c>
      <c r="F13" s="249">
        <v>0.125</v>
      </c>
      <c r="G13" s="11" t="s">
        <v>53</v>
      </c>
      <c r="H13" s="11" t="s">
        <v>53</v>
      </c>
      <c r="I13" s="11" t="s">
        <v>54</v>
      </c>
      <c r="J13" s="11" t="s">
        <v>55</v>
      </c>
      <c r="K13" s="3">
        <f t="shared" si="1"/>
        <v>5.625</v>
      </c>
      <c r="L13" s="3">
        <f t="shared" si="2"/>
        <v>45</v>
      </c>
      <c r="M13" s="13">
        <f t="shared" si="3"/>
        <v>0</v>
      </c>
      <c r="N13" s="71"/>
      <c r="O13" s="70">
        <f t="shared" si="6"/>
        <v>0</v>
      </c>
      <c r="P13" s="3"/>
      <c r="U13" s="115">
        <f t="shared" si="7"/>
        <v>5</v>
      </c>
      <c r="V13" s="115">
        <f t="shared" si="8"/>
        <v>3</v>
      </c>
      <c r="W13" s="115">
        <f t="shared" si="9"/>
        <v>3</v>
      </c>
      <c r="X13" s="115">
        <f t="shared" si="10"/>
        <v>1</v>
      </c>
      <c r="Y13" s="208">
        <f t="shared" si="11"/>
        <v>0.125</v>
      </c>
      <c r="Z13" s="59">
        <f t="shared" si="4"/>
        <v>5.625</v>
      </c>
      <c r="AA13" s="59">
        <f t="shared" si="5"/>
        <v>45</v>
      </c>
    </row>
    <row r="14" spans="1:27" ht="168.75" customHeight="1">
      <c r="A14" s="23" t="str">
        <f t="shared" si="0"/>
        <v>SERVIZIO COMMERCIO  - POLIZIA AMMINISTRATIVA</v>
      </c>
      <c r="B14" s="54" t="s">
        <v>350</v>
      </c>
      <c r="C14" s="60" t="s">
        <v>100</v>
      </c>
      <c r="D14" s="54" t="s">
        <v>367</v>
      </c>
      <c r="E14" s="54" t="s">
        <v>360</v>
      </c>
      <c r="F14" s="249">
        <v>0.125</v>
      </c>
      <c r="G14" s="11" t="s">
        <v>54</v>
      </c>
      <c r="H14" s="11" t="s">
        <v>53</v>
      </c>
      <c r="I14" s="11" t="s">
        <v>53</v>
      </c>
      <c r="J14" s="11" t="s">
        <v>54</v>
      </c>
      <c r="K14" s="3">
        <f t="shared" si="1"/>
        <v>16.875</v>
      </c>
      <c r="L14" s="3">
        <f t="shared" si="2"/>
        <v>135</v>
      </c>
      <c r="M14" s="13">
        <f t="shared" si="3"/>
        <v>0</v>
      </c>
      <c r="N14" s="71"/>
      <c r="O14" s="70">
        <f t="shared" si="6"/>
        <v>0</v>
      </c>
      <c r="P14" s="3"/>
      <c r="U14" s="115">
        <f t="shared" si="7"/>
        <v>3</v>
      </c>
      <c r="V14" s="115">
        <f t="shared" si="8"/>
        <v>3</v>
      </c>
      <c r="W14" s="115">
        <f t="shared" si="9"/>
        <v>5</v>
      </c>
      <c r="X14" s="115">
        <f t="shared" si="10"/>
        <v>3</v>
      </c>
      <c r="Y14" s="208">
        <f t="shared" si="11"/>
        <v>0.125</v>
      </c>
      <c r="Z14" s="59">
        <f t="shared" si="4"/>
        <v>16.875</v>
      </c>
      <c r="AA14" s="59">
        <f t="shared" si="5"/>
        <v>135</v>
      </c>
    </row>
    <row r="15" spans="1:27" ht="182.25" customHeight="1">
      <c r="A15" s="23" t="str">
        <f t="shared" si="0"/>
        <v>SERVIZIO COMMERCIO  - POLIZIA AMMINISTRATIVA</v>
      </c>
      <c r="B15" s="54" t="s">
        <v>351</v>
      </c>
      <c r="C15" s="60" t="s">
        <v>263</v>
      </c>
      <c r="D15" s="54" t="s">
        <v>363</v>
      </c>
      <c r="E15" s="54" t="s">
        <v>361</v>
      </c>
      <c r="F15" s="249">
        <v>0.125</v>
      </c>
      <c r="G15" s="11" t="s">
        <v>53</v>
      </c>
      <c r="H15" s="11" t="s">
        <v>53</v>
      </c>
      <c r="I15" s="11" t="s">
        <v>54</v>
      </c>
      <c r="J15" s="11" t="s">
        <v>55</v>
      </c>
      <c r="K15" s="3">
        <f t="shared" si="1"/>
        <v>5.625</v>
      </c>
      <c r="L15" s="3">
        <f t="shared" si="2"/>
        <v>45</v>
      </c>
      <c r="M15" s="13">
        <f t="shared" si="3"/>
        <v>0</v>
      </c>
      <c r="N15" s="71"/>
      <c r="O15" s="70">
        <f t="shared" si="6"/>
        <v>0</v>
      </c>
      <c r="P15" s="3"/>
      <c r="U15" s="115">
        <f t="shared" si="7"/>
        <v>5</v>
      </c>
      <c r="V15" s="115">
        <f t="shared" si="8"/>
        <v>3</v>
      </c>
      <c r="W15" s="115">
        <f t="shared" si="9"/>
        <v>3</v>
      </c>
      <c r="X15" s="115">
        <f t="shared" si="10"/>
        <v>1</v>
      </c>
      <c r="Y15" s="208">
        <f t="shared" si="11"/>
        <v>0.125</v>
      </c>
      <c r="Z15" s="59">
        <f t="shared" si="4"/>
        <v>5.625</v>
      </c>
      <c r="AA15" s="59">
        <f t="shared" si="5"/>
        <v>45</v>
      </c>
    </row>
    <row r="16" spans="1:27" ht="174" customHeight="1">
      <c r="A16" s="23" t="str">
        <f t="shared" si="0"/>
        <v>SERVIZIO COMMERCIO  - POLIZIA AMMINISTRATIVA</v>
      </c>
      <c r="B16" s="54" t="s">
        <v>352</v>
      </c>
      <c r="C16" s="60" t="s">
        <v>263</v>
      </c>
      <c r="D16" s="54" t="s">
        <v>362</v>
      </c>
      <c r="E16" s="54" t="s">
        <v>364</v>
      </c>
      <c r="F16" s="249">
        <v>0.125</v>
      </c>
      <c r="G16" s="11" t="s">
        <v>54</v>
      </c>
      <c r="H16" s="11" t="s">
        <v>54</v>
      </c>
      <c r="I16" s="11" t="s">
        <v>54</v>
      </c>
      <c r="J16" s="11" t="s">
        <v>55</v>
      </c>
      <c r="K16" s="3">
        <f t="shared" si="1"/>
        <v>2.25</v>
      </c>
      <c r="L16" s="3">
        <f t="shared" si="2"/>
        <v>18</v>
      </c>
      <c r="M16" s="13">
        <f t="shared" si="3"/>
        <v>0</v>
      </c>
      <c r="N16" s="71"/>
      <c r="O16" s="70">
        <f t="shared" si="6"/>
        <v>0</v>
      </c>
      <c r="P16" s="3"/>
      <c r="U16" s="115">
        <f t="shared" si="7"/>
        <v>3</v>
      </c>
      <c r="V16" s="115">
        <f t="shared" si="8"/>
        <v>2</v>
      </c>
      <c r="W16" s="115">
        <f t="shared" si="9"/>
        <v>3</v>
      </c>
      <c r="X16" s="115">
        <f t="shared" si="10"/>
        <v>1</v>
      </c>
      <c r="Y16" s="208">
        <f t="shared" si="11"/>
        <v>0.125</v>
      </c>
      <c r="Z16" s="59">
        <f t="shared" si="4"/>
        <v>2.25</v>
      </c>
      <c r="AA16" s="59">
        <f t="shared" si="5"/>
        <v>18</v>
      </c>
    </row>
    <row r="17" spans="1:27" ht="129" customHeight="1" thickBot="1">
      <c r="A17" s="23" t="str">
        <f t="shared" si="0"/>
        <v>SERVIZIO COMMERCIO  - POLIZIA AMMINISTRATIVA</v>
      </c>
      <c r="B17" s="54" t="s">
        <v>353</v>
      </c>
      <c r="C17" s="60" t="s">
        <v>263</v>
      </c>
      <c r="D17" s="54" t="s">
        <v>366</v>
      </c>
      <c r="E17" s="54" t="s">
        <v>365</v>
      </c>
      <c r="F17" s="249">
        <v>0.125</v>
      </c>
      <c r="G17" s="11" t="s">
        <v>53</v>
      </c>
      <c r="H17" s="11" t="s">
        <v>53</v>
      </c>
      <c r="I17" s="11" t="s">
        <v>54</v>
      </c>
      <c r="J17" s="11" t="s">
        <v>55</v>
      </c>
      <c r="K17" s="3">
        <f t="shared" si="1"/>
        <v>5.625</v>
      </c>
      <c r="L17" s="3">
        <f t="shared" si="2"/>
        <v>45</v>
      </c>
      <c r="M17" s="13">
        <f t="shared" si="3"/>
        <v>0</v>
      </c>
      <c r="N17" s="71"/>
      <c r="O17" s="70">
        <f t="shared" si="6"/>
        <v>0</v>
      </c>
      <c r="P17" s="3"/>
      <c r="U17" s="115">
        <f t="shared" si="7"/>
        <v>5</v>
      </c>
      <c r="V17" s="115">
        <f t="shared" si="8"/>
        <v>3</v>
      </c>
      <c r="W17" s="115">
        <f t="shared" si="9"/>
        <v>3</v>
      </c>
      <c r="X17" s="115">
        <f t="shared" si="10"/>
        <v>1</v>
      </c>
      <c r="Y17" s="208">
        <f t="shared" si="11"/>
        <v>0.125</v>
      </c>
      <c r="Z17" s="59">
        <f t="shared" si="4"/>
        <v>5.625</v>
      </c>
      <c r="AA17" s="59">
        <f t="shared" si="5"/>
        <v>45</v>
      </c>
    </row>
    <row r="18" spans="1:16" ht="16.5" customHeight="1" thickBot="1">
      <c r="A18" s="22" t="s">
        <v>40</v>
      </c>
      <c r="B18" s="17">
        <f>COUNTA(B10:B17)</f>
        <v>8</v>
      </c>
      <c r="C18" s="18"/>
      <c r="D18" s="18"/>
      <c r="E18" s="18"/>
      <c r="F18" s="187">
        <f>SUM(F10:F17)</f>
        <v>1</v>
      </c>
      <c r="G18" s="19"/>
      <c r="H18" s="19"/>
      <c r="I18" s="19"/>
      <c r="J18" s="19"/>
      <c r="K18" s="20">
        <f>SUM(K10:K17)</f>
        <v>57.375</v>
      </c>
      <c r="L18" s="20">
        <f>SUM(L10:L17)</f>
        <v>459</v>
      </c>
      <c r="M18" s="21">
        <f>SUM(M10:M17)</f>
        <v>0</v>
      </c>
      <c r="N18" s="73"/>
      <c r="O18" s="70">
        <f>SUM(O10:O17)</f>
        <v>0</v>
      </c>
      <c r="P18" s="74"/>
    </row>
    <row r="19" spans="1:12" ht="6.75" customHeight="1">
      <c r="A19" s="22" t="s">
        <v>40</v>
      </c>
      <c r="B19" s="2"/>
      <c r="C19" s="2"/>
      <c r="D19" s="2"/>
      <c r="E19" s="2"/>
      <c r="F19" s="2"/>
      <c r="G19" s="2"/>
      <c r="H19" s="2"/>
      <c r="I19" s="2"/>
      <c r="J19" s="2"/>
      <c r="K19" s="2"/>
      <c r="L19" s="2"/>
    </row>
    <row r="20" spans="1:12" ht="12.75">
      <c r="A20" s="22" t="s">
        <v>40</v>
      </c>
      <c r="B20" s="2"/>
      <c r="C20" s="2"/>
      <c r="D20" s="2"/>
      <c r="E20" s="2"/>
      <c r="F20" s="2"/>
      <c r="G20" s="2"/>
      <c r="H20" s="2"/>
      <c r="I20" s="2"/>
      <c r="J20" s="2"/>
      <c r="K20" s="2"/>
      <c r="L20" s="2"/>
    </row>
    <row r="21" spans="1:8" ht="12.75">
      <c r="A21" s="22" t="s">
        <v>40</v>
      </c>
      <c r="B21" s="77"/>
      <c r="C21" s="77"/>
      <c r="D21" s="77"/>
      <c r="E21" s="77"/>
      <c r="F21" s="2"/>
      <c r="G21" s="2"/>
      <c r="H21" s="2"/>
    </row>
    <row r="22" spans="1:8" ht="25.5" customHeight="1">
      <c r="A22" s="22" t="s">
        <v>40</v>
      </c>
      <c r="B22" s="78" t="s">
        <v>6</v>
      </c>
      <c r="C22" s="76"/>
      <c r="D22" s="76"/>
      <c r="E22" s="188">
        <f>IF(L18&gt;0,O18/L18,"0")</f>
        <v>0</v>
      </c>
      <c r="F22" s="75"/>
      <c r="G22" s="2"/>
      <c r="H22" s="2"/>
    </row>
    <row r="23" spans="1:12" ht="12.75">
      <c r="A23" s="22"/>
      <c r="B23" s="2"/>
      <c r="C23" s="2"/>
      <c r="D23" s="2"/>
      <c r="E23" s="2"/>
      <c r="F23" s="2"/>
      <c r="G23" s="2"/>
      <c r="H23" s="2"/>
      <c r="I23" s="2"/>
      <c r="J23" s="2"/>
      <c r="K23" s="2"/>
      <c r="L23" s="2"/>
    </row>
    <row r="27" ht="12.75">
      <c r="E27" s="79"/>
    </row>
  </sheetData>
  <sheetProtection/>
  <mergeCells count="2">
    <mergeCell ref="U8:Y8"/>
    <mergeCell ref="G7:O7"/>
  </mergeCells>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13.xml><?xml version="1.0" encoding="utf-8"?>
<worksheet xmlns="http://schemas.openxmlformats.org/spreadsheetml/2006/main" xmlns:r="http://schemas.openxmlformats.org/officeDocument/2006/relationships">
  <sheetPr codeName="Foglio7"/>
  <dimension ref="A1:L557"/>
  <sheetViews>
    <sheetView view="pageLayout" zoomScale="90" zoomScalePageLayoutView="90" workbookViewId="0" topLeftCell="B2">
      <selection activeCell="B3" sqref="B3"/>
    </sheetView>
  </sheetViews>
  <sheetFormatPr defaultColWidth="9.140625" defaultRowHeight="12.75"/>
  <cols>
    <col min="1" max="1" width="7.28125" style="90" hidden="1" customWidth="1"/>
    <col min="2" max="2" width="22.57421875" style="91" customWidth="1"/>
    <col min="3" max="3" width="57.28125" style="91" customWidth="1"/>
    <col min="4" max="4" width="5.8515625" style="231" bestFit="1" customWidth="1"/>
    <col min="5" max="5" width="29.00390625" style="91" hidden="1" customWidth="1"/>
    <col min="6" max="6" width="34.00390625" style="91" customWidth="1"/>
    <col min="7" max="7" width="13.57421875" style="231" customWidth="1"/>
    <col min="8" max="8" width="14.8515625" style="231" customWidth="1"/>
    <col min="9" max="9" width="8.140625" style="96" bestFit="1" customWidth="1"/>
    <col min="10" max="10" width="17.8515625" style="91" hidden="1" customWidth="1"/>
    <col min="11" max="11" width="8.57421875" style="92" customWidth="1"/>
    <col min="12" max="12" width="10.8515625" style="92" customWidth="1"/>
    <col min="13" max="16384" width="9.140625" style="91" customWidth="1"/>
  </cols>
  <sheetData>
    <row r="1" spans="1:12" s="83" customFormat="1" ht="3.75" customHeight="1" hidden="1">
      <c r="A1" s="80"/>
      <c r="B1" s="81" t="s">
        <v>52</v>
      </c>
      <c r="C1" s="81" t="s">
        <v>52</v>
      </c>
      <c r="D1" s="228" t="s">
        <v>52</v>
      </c>
      <c r="E1" s="81" t="s">
        <v>52</v>
      </c>
      <c r="F1" s="81" t="s">
        <v>52</v>
      </c>
      <c r="G1" s="228" t="s">
        <v>52</v>
      </c>
      <c r="H1" s="228" t="s">
        <v>52</v>
      </c>
      <c r="I1" s="93" t="s">
        <v>52</v>
      </c>
      <c r="J1" s="81" t="s">
        <v>52</v>
      </c>
      <c r="K1" s="82"/>
      <c r="L1" s="82"/>
    </row>
    <row r="2" spans="1:12" s="88" customFormat="1" ht="75.75" customHeight="1">
      <c r="A2" s="84"/>
      <c r="B2" s="85" t="s">
        <v>51</v>
      </c>
      <c r="C2" s="85" t="s">
        <v>2</v>
      </c>
      <c r="D2" s="86" t="s">
        <v>90</v>
      </c>
      <c r="E2" s="85"/>
      <c r="F2" s="85" t="s">
        <v>91</v>
      </c>
      <c r="G2" s="233" t="s">
        <v>15</v>
      </c>
      <c r="H2" s="85" t="s">
        <v>16</v>
      </c>
      <c r="I2" s="94" t="s">
        <v>13</v>
      </c>
      <c r="J2" s="85" t="s">
        <v>14</v>
      </c>
      <c r="K2" s="87"/>
      <c r="L2" s="87"/>
    </row>
    <row r="3" spans="1:12" s="83" customFormat="1" ht="39.75" customHeight="1">
      <c r="A3" s="80">
        <v>1</v>
      </c>
      <c r="B3" s="89"/>
      <c r="C3" s="89"/>
      <c r="D3" s="229"/>
      <c r="E3" s="89"/>
      <c r="F3" s="89"/>
      <c r="G3" s="234"/>
      <c r="H3" s="235"/>
      <c r="I3" s="95">
        <f>IF(H3&lt;&gt;"",IF(H3&gt;=PROG!$D$10,"A","N.A"),"")</f>
      </c>
      <c r="K3" s="82"/>
      <c r="L3" s="82"/>
    </row>
    <row r="4" spans="1:12" s="89" customFormat="1" ht="39.75" customHeight="1">
      <c r="A4" s="80">
        <v>2</v>
      </c>
      <c r="D4" s="229"/>
      <c r="G4" s="234"/>
      <c r="H4" s="236"/>
      <c r="I4" s="95">
        <f>IF(H4&lt;&gt;"",IF(H4&gt;=PROG!$D$10,"A","N.A"),"")</f>
      </c>
      <c r="K4" s="82"/>
      <c r="L4" s="82"/>
    </row>
    <row r="5" spans="1:12" s="89" customFormat="1" ht="39.75" customHeight="1">
      <c r="A5" s="80">
        <v>3</v>
      </c>
      <c r="D5" s="229"/>
      <c r="G5" s="234"/>
      <c r="H5" s="236"/>
      <c r="I5" s="95">
        <f>IF(H5&lt;&gt;"",IF(H5&gt;=PROG!$D$10,"A","N.A"),"")</f>
      </c>
      <c r="K5" s="82"/>
      <c r="L5" s="82"/>
    </row>
    <row r="6" spans="1:12" s="89" customFormat="1" ht="39.75" customHeight="1">
      <c r="A6" s="80">
        <v>4</v>
      </c>
      <c r="D6" s="229"/>
      <c r="G6" s="234"/>
      <c r="H6" s="236"/>
      <c r="I6" s="95">
        <f>IF(H6&lt;&gt;"",IF(H6&gt;=PROG!$D$10,"A","N.A"),"")</f>
      </c>
      <c r="K6" s="82"/>
      <c r="L6" s="82"/>
    </row>
    <row r="7" spans="1:12" s="89" customFormat="1" ht="39.75" customHeight="1">
      <c r="A7" s="80">
        <v>5</v>
      </c>
      <c r="D7" s="229"/>
      <c r="G7" s="234"/>
      <c r="H7" s="236"/>
      <c r="I7" s="95">
        <f>IF(H7&lt;&gt;"",IF(H7&gt;=PROG!$D$10,"A","N.A"),"")</f>
      </c>
      <c r="K7" s="82"/>
      <c r="L7" s="82"/>
    </row>
    <row r="8" spans="1:12" s="89" customFormat="1" ht="39.75" customHeight="1">
      <c r="A8" s="80">
        <v>6</v>
      </c>
      <c r="D8" s="229"/>
      <c r="G8" s="234"/>
      <c r="H8" s="236"/>
      <c r="I8" s="95">
        <f>IF(H8&lt;&gt;"",IF(H8&gt;=PROG!$D$10,"A","N.A"),"")</f>
      </c>
      <c r="K8" s="82"/>
      <c r="L8" s="82"/>
    </row>
    <row r="9" spans="1:12" s="89" customFormat="1" ht="39.75" customHeight="1">
      <c r="A9" s="80">
        <v>7</v>
      </c>
      <c r="D9" s="229"/>
      <c r="G9" s="234"/>
      <c r="H9" s="236"/>
      <c r="I9" s="95">
        <f>IF(H9&lt;&gt;"",IF(H9&gt;=PROG!$D$10,"A","N.A"),"")</f>
      </c>
      <c r="K9" s="82"/>
      <c r="L9" s="80"/>
    </row>
    <row r="10" spans="1:12" s="89" customFormat="1" ht="39.75" customHeight="1">
      <c r="A10" s="80">
        <v>8</v>
      </c>
      <c r="D10" s="229"/>
      <c r="G10" s="234"/>
      <c r="H10" s="236"/>
      <c r="I10" s="95">
        <f>IF(H10&lt;&gt;"",IF(H10&gt;=PROG!$D$10,"A","N.A"),"")</f>
      </c>
      <c r="K10" s="82"/>
      <c r="L10" s="82"/>
    </row>
    <row r="11" spans="1:12" s="83" customFormat="1" ht="39.75" customHeight="1">
      <c r="A11" s="80">
        <v>9</v>
      </c>
      <c r="B11" s="89"/>
      <c r="C11" s="89"/>
      <c r="D11" s="229"/>
      <c r="E11" s="89"/>
      <c r="F11" s="89"/>
      <c r="G11" s="234"/>
      <c r="H11" s="235"/>
      <c r="I11" s="95">
        <f>IF(H11&lt;&gt;"",IF(H11&gt;=PROG!$D$10,"A","N.A"),"")</f>
      </c>
      <c r="K11" s="82"/>
      <c r="L11" s="82"/>
    </row>
    <row r="12" spans="1:12" s="83" customFormat="1" ht="39.75" customHeight="1">
      <c r="A12" s="80">
        <v>10</v>
      </c>
      <c r="B12" s="89"/>
      <c r="C12" s="89"/>
      <c r="D12" s="229"/>
      <c r="E12" s="89"/>
      <c r="F12" s="89"/>
      <c r="G12" s="234"/>
      <c r="H12" s="236"/>
      <c r="I12" s="95">
        <f>IF(H12&lt;&gt;"",IF(H12&gt;=PROG!$D$10,"A","N.A"),"")</f>
      </c>
      <c r="K12" s="82"/>
      <c r="L12" s="82"/>
    </row>
    <row r="13" spans="1:12" s="83" customFormat="1" ht="39.75" customHeight="1">
      <c r="A13" s="80">
        <v>11</v>
      </c>
      <c r="B13" s="89"/>
      <c r="C13" s="89"/>
      <c r="D13" s="229"/>
      <c r="E13" s="89"/>
      <c r="F13" s="89"/>
      <c r="G13" s="234"/>
      <c r="H13" s="236"/>
      <c r="I13" s="95">
        <f>IF(H13&lt;&gt;"",IF(H13&gt;=PROG!$D$10,"A","N.A"),"")</f>
      </c>
      <c r="K13" s="82"/>
      <c r="L13" s="82"/>
    </row>
    <row r="14" spans="1:12" s="83" customFormat="1" ht="39.75" customHeight="1">
      <c r="A14" s="80">
        <v>12</v>
      </c>
      <c r="B14" s="89"/>
      <c r="C14" s="89"/>
      <c r="D14" s="229"/>
      <c r="E14" s="89"/>
      <c r="F14" s="89"/>
      <c r="G14" s="234"/>
      <c r="H14" s="236"/>
      <c r="I14" s="95">
        <f>IF(H14&lt;&gt;"",IF(H14&gt;=PROG!$D$10,"A","N.A"),"")</f>
      </c>
      <c r="K14" s="82"/>
      <c r="L14" s="82"/>
    </row>
    <row r="15" spans="1:12" s="83" customFormat="1" ht="39.75" customHeight="1">
      <c r="A15" s="80">
        <v>13</v>
      </c>
      <c r="B15" s="89"/>
      <c r="C15" s="89"/>
      <c r="D15" s="229"/>
      <c r="E15" s="89"/>
      <c r="F15" s="89"/>
      <c r="G15" s="237"/>
      <c r="H15" s="236"/>
      <c r="I15" s="95">
        <f>IF(H15&lt;&gt;"",IF(H15&gt;=PROG!$D$10,"A","N.A"),"")</f>
      </c>
      <c r="K15" s="82"/>
      <c r="L15" s="82"/>
    </row>
    <row r="16" spans="1:12" s="89" customFormat="1" ht="39.75" customHeight="1">
      <c r="A16" s="80">
        <v>14</v>
      </c>
      <c r="D16" s="229"/>
      <c r="G16" s="234"/>
      <c r="H16" s="236"/>
      <c r="I16" s="95">
        <f>IF(H16&lt;&gt;"",IF(H16&gt;=PROG!$D$10,"A","N.A"),"")</f>
      </c>
      <c r="K16" s="82"/>
      <c r="L16" s="82"/>
    </row>
    <row r="17" spans="1:12" s="89" customFormat="1" ht="39.75" customHeight="1">
      <c r="A17" s="80">
        <v>15</v>
      </c>
      <c r="D17" s="229"/>
      <c r="G17" s="234"/>
      <c r="H17" s="236"/>
      <c r="I17" s="95">
        <f>IF(H17&lt;&gt;"",IF(H17&gt;=PROG!$D$10,"A","N.A"),"")</f>
      </c>
      <c r="K17" s="82"/>
      <c r="L17" s="82"/>
    </row>
    <row r="18" spans="1:12" s="89" customFormat="1" ht="39.75" customHeight="1">
      <c r="A18" s="80">
        <v>16</v>
      </c>
      <c r="D18" s="229"/>
      <c r="G18" s="234"/>
      <c r="H18" s="236"/>
      <c r="I18" s="95">
        <f>IF(H18&lt;&gt;"",IF(H18&gt;=PROG!$D$10,"A","N.A"),"")</f>
      </c>
      <c r="K18" s="82"/>
      <c r="L18" s="82"/>
    </row>
    <row r="19" spans="1:12" s="89" customFormat="1" ht="39.75" customHeight="1">
      <c r="A19" s="80">
        <v>17</v>
      </c>
      <c r="D19" s="229"/>
      <c r="G19" s="234"/>
      <c r="H19" s="236"/>
      <c r="I19" s="95">
        <f>IF(H19&lt;&gt;"",IF(H19&gt;=PROG!$D$10,"A","N.A"),"")</f>
      </c>
      <c r="K19" s="82"/>
      <c r="L19" s="82"/>
    </row>
    <row r="20" spans="1:12" s="89" customFormat="1" ht="39.75" customHeight="1">
      <c r="A20" s="80">
        <v>18</v>
      </c>
      <c r="D20" s="229"/>
      <c r="G20" s="234"/>
      <c r="H20" s="236"/>
      <c r="I20" s="95">
        <f>IF(H20&lt;&gt;"",IF(H20&gt;=PROG!$D$10,"A","N.A"),"")</f>
      </c>
      <c r="K20" s="82"/>
      <c r="L20" s="82"/>
    </row>
    <row r="21" spans="1:12" s="89" customFormat="1" ht="48" customHeight="1">
      <c r="A21" s="80">
        <v>19</v>
      </c>
      <c r="D21" s="229"/>
      <c r="G21" s="234"/>
      <c r="H21" s="235"/>
      <c r="I21" s="95">
        <f>IF(H21&lt;&gt;"",IF(H21&gt;=PROG!$D$10,"A","N.A"),"")</f>
      </c>
      <c r="K21" s="82"/>
      <c r="L21" s="82"/>
    </row>
    <row r="22" spans="1:12" s="89" customFormat="1" ht="39.75" customHeight="1">
      <c r="A22" s="80">
        <v>20</v>
      </c>
      <c r="D22" s="229"/>
      <c r="G22" s="234"/>
      <c r="H22" s="236"/>
      <c r="I22" s="95">
        <f>IF(H22&lt;&gt;"",IF(H22&gt;=PROG!$D$10,"A","N.A"),"")</f>
      </c>
      <c r="K22" s="82"/>
      <c r="L22" s="82"/>
    </row>
    <row r="23" spans="1:12" s="83" customFormat="1" ht="39.75" customHeight="1">
      <c r="A23" s="80">
        <v>21</v>
      </c>
      <c r="B23" s="89"/>
      <c r="C23" s="89"/>
      <c r="D23" s="229"/>
      <c r="E23" s="89"/>
      <c r="F23" s="89"/>
      <c r="G23" s="234"/>
      <c r="H23" s="236"/>
      <c r="I23" s="95">
        <f>IF(H23&lt;&gt;"",IF(H23&gt;=PROG!$D$10,"A","N.A"),"")</f>
      </c>
      <c r="K23" s="82"/>
      <c r="L23" s="82"/>
    </row>
    <row r="24" spans="1:12" s="83" customFormat="1" ht="39.75" customHeight="1">
      <c r="A24" s="80">
        <v>22</v>
      </c>
      <c r="B24" s="89"/>
      <c r="C24" s="89"/>
      <c r="D24" s="229"/>
      <c r="E24" s="89"/>
      <c r="F24" s="89"/>
      <c r="G24" s="234"/>
      <c r="H24" s="236"/>
      <c r="I24" s="95">
        <f>IF(H24&lt;&gt;"",IF(H24&gt;=PROG!$D$10,"A","N.A"),"")</f>
      </c>
      <c r="K24" s="82"/>
      <c r="L24" s="82"/>
    </row>
    <row r="25" spans="1:12" s="83" customFormat="1" ht="39.75" customHeight="1">
      <c r="A25" s="80">
        <v>23</v>
      </c>
      <c r="B25" s="89"/>
      <c r="C25" s="89"/>
      <c r="D25" s="229"/>
      <c r="E25" s="89"/>
      <c r="F25" s="89"/>
      <c r="G25" s="234"/>
      <c r="H25" s="236"/>
      <c r="I25" s="95">
        <f>IF(H25&lt;&gt;"",IF(H25&gt;=PROG!$D$10,"A","N.A"),"")</f>
      </c>
      <c r="K25" s="82"/>
      <c r="L25" s="82"/>
    </row>
    <row r="26" spans="1:12" s="83" customFormat="1" ht="39.75" customHeight="1">
      <c r="A26" s="80">
        <v>24</v>
      </c>
      <c r="B26" s="89"/>
      <c r="C26" s="89"/>
      <c r="D26" s="229"/>
      <c r="E26" s="89"/>
      <c r="F26" s="89"/>
      <c r="G26" s="234"/>
      <c r="H26" s="236"/>
      <c r="I26" s="95">
        <f>IF(H26&lt;&gt;"",IF(H26&gt;=PROG!$D$10,"A","N.A"),"")</f>
      </c>
      <c r="K26" s="82"/>
      <c r="L26" s="82"/>
    </row>
    <row r="27" spans="1:12" s="83" customFormat="1" ht="39.75" customHeight="1">
      <c r="A27" s="80">
        <v>25</v>
      </c>
      <c r="B27" s="89"/>
      <c r="C27" s="89"/>
      <c r="D27" s="229"/>
      <c r="E27" s="89"/>
      <c r="F27" s="89"/>
      <c r="G27" s="234"/>
      <c r="H27" s="236"/>
      <c r="I27" s="95">
        <f>IF(H27&lt;&gt;"",IF(H27&gt;=PROG!$D$10,"A","N.A"),"")</f>
      </c>
      <c r="K27" s="82"/>
      <c r="L27" s="82"/>
    </row>
    <row r="28" spans="1:12" s="83" customFormat="1" ht="39.75" customHeight="1">
      <c r="A28" s="80">
        <v>26</v>
      </c>
      <c r="B28" s="89"/>
      <c r="C28" s="89"/>
      <c r="D28" s="229"/>
      <c r="E28" s="89"/>
      <c r="F28" s="89"/>
      <c r="G28" s="234"/>
      <c r="H28" s="236"/>
      <c r="I28" s="95">
        <f>IF(H28&lt;&gt;"",IF(H28&gt;=PROG!$D$10,"A","N.A"),"")</f>
      </c>
      <c r="K28" s="82"/>
      <c r="L28" s="82"/>
    </row>
    <row r="29" spans="1:12" s="83" customFormat="1" ht="51.75" customHeight="1">
      <c r="A29" s="80">
        <v>27</v>
      </c>
      <c r="B29" s="89"/>
      <c r="C29" s="89"/>
      <c r="D29" s="229"/>
      <c r="E29" s="89"/>
      <c r="F29" s="89"/>
      <c r="G29" s="234"/>
      <c r="H29" s="235"/>
      <c r="I29" s="95">
        <f>IF(H29&lt;&gt;"",IF(H29&gt;=PROG!$D$10,"A","N.A"),"")</f>
      </c>
      <c r="K29" s="82"/>
      <c r="L29" s="82"/>
    </row>
    <row r="30" spans="1:12" s="83" customFormat="1" ht="39.75" customHeight="1">
      <c r="A30" s="80">
        <v>28</v>
      </c>
      <c r="B30" s="89"/>
      <c r="C30" s="89"/>
      <c r="D30" s="229"/>
      <c r="E30" s="89"/>
      <c r="F30" s="89"/>
      <c r="G30" s="234"/>
      <c r="H30" s="236"/>
      <c r="I30" s="95">
        <f>IF(H30&lt;&gt;"",IF(H30&gt;=PROG!$D$10,"A","N.A"),"")</f>
      </c>
      <c r="K30" s="82"/>
      <c r="L30" s="82"/>
    </row>
    <row r="31" spans="1:12" s="83" customFormat="1" ht="39.75" customHeight="1">
      <c r="A31" s="80">
        <v>29</v>
      </c>
      <c r="B31" s="89"/>
      <c r="C31" s="89"/>
      <c r="D31" s="229"/>
      <c r="E31" s="89"/>
      <c r="F31" s="89"/>
      <c r="G31" s="234"/>
      <c r="H31" s="236"/>
      <c r="I31" s="95">
        <f>IF(H31&lt;&gt;"",IF(H31&gt;=PROG!$D$10,"A","N.A"),"")</f>
      </c>
      <c r="K31" s="82"/>
      <c r="L31" s="82"/>
    </row>
    <row r="32" spans="1:12" s="83" customFormat="1" ht="39.75" customHeight="1">
      <c r="A32" s="80">
        <v>30</v>
      </c>
      <c r="B32" s="89"/>
      <c r="C32" s="89"/>
      <c r="D32" s="229"/>
      <c r="E32" s="89"/>
      <c r="F32" s="89"/>
      <c r="G32" s="234"/>
      <c r="H32" s="236"/>
      <c r="I32" s="95">
        <f>IF(H32&lt;&gt;"",IF(H32&gt;=PROG!$D$10,"A","N.A"),"")</f>
      </c>
      <c r="K32" s="82"/>
      <c r="L32" s="82"/>
    </row>
    <row r="33" spans="1:12" s="83" customFormat="1" ht="39.75" customHeight="1">
      <c r="A33" s="80">
        <v>31</v>
      </c>
      <c r="B33" s="89"/>
      <c r="C33" s="89"/>
      <c r="D33" s="229"/>
      <c r="E33" s="89"/>
      <c r="F33" s="89"/>
      <c r="G33" s="234"/>
      <c r="H33" s="236"/>
      <c r="I33" s="95">
        <f>IF(H33&lt;&gt;"",IF(H33&gt;=PROG!$D$10,"A","N.A"),"")</f>
      </c>
      <c r="K33" s="82"/>
      <c r="L33" s="82"/>
    </row>
    <row r="34" spans="1:12" s="83" customFormat="1" ht="39.75" customHeight="1">
      <c r="A34" s="80">
        <v>32</v>
      </c>
      <c r="B34" s="89"/>
      <c r="C34" s="89"/>
      <c r="D34" s="229"/>
      <c r="E34" s="89"/>
      <c r="F34" s="89"/>
      <c r="G34" s="234"/>
      <c r="H34" s="236"/>
      <c r="I34" s="95">
        <f>IF(H34&lt;&gt;"",IF(H34&gt;=PROG!$D$10,"A","N.A"),"")</f>
      </c>
      <c r="K34" s="82"/>
      <c r="L34" s="82"/>
    </row>
    <row r="35" spans="1:12" s="83" customFormat="1" ht="39.75" customHeight="1">
      <c r="A35" s="80">
        <v>33</v>
      </c>
      <c r="B35" s="89"/>
      <c r="C35" s="89"/>
      <c r="D35" s="229"/>
      <c r="E35" s="89"/>
      <c r="F35" s="89"/>
      <c r="G35" s="234"/>
      <c r="H35" s="236"/>
      <c r="I35" s="95">
        <f>IF(H35&lt;&gt;"",IF(H35&gt;=PROG!$D$10,"A","N.A"),"")</f>
      </c>
      <c r="K35" s="82"/>
      <c r="L35" s="82"/>
    </row>
    <row r="36" spans="1:12" s="83" customFormat="1" ht="39.75" customHeight="1">
      <c r="A36" s="80">
        <v>34</v>
      </c>
      <c r="B36" s="89"/>
      <c r="C36" s="89"/>
      <c r="D36" s="229"/>
      <c r="E36" s="89"/>
      <c r="F36" s="89"/>
      <c r="G36" s="234"/>
      <c r="H36" s="236"/>
      <c r="I36" s="95">
        <f>IF(H36&lt;&gt;"",IF(H36&gt;=PROG!$D$10,"A","N.A"),"")</f>
      </c>
      <c r="K36" s="82"/>
      <c r="L36" s="82"/>
    </row>
    <row r="37" spans="1:12" s="83" customFormat="1" ht="39.75" customHeight="1">
      <c r="A37" s="80">
        <v>35</v>
      </c>
      <c r="B37" s="89"/>
      <c r="C37" s="89"/>
      <c r="D37" s="229"/>
      <c r="E37" s="89"/>
      <c r="F37" s="89"/>
      <c r="G37" s="234"/>
      <c r="H37" s="236"/>
      <c r="I37" s="95">
        <f>IF(H37&lt;&gt;"",IF(H37&gt;=PROG!$D$10,"A","N.A"),"")</f>
      </c>
      <c r="K37" s="82"/>
      <c r="L37" s="82"/>
    </row>
    <row r="38" spans="1:12" s="83" customFormat="1" ht="39.75" customHeight="1">
      <c r="A38" s="80">
        <v>36</v>
      </c>
      <c r="B38" s="89"/>
      <c r="C38" s="89"/>
      <c r="D38" s="229"/>
      <c r="E38" s="89"/>
      <c r="F38" s="89"/>
      <c r="G38" s="234"/>
      <c r="H38" s="236"/>
      <c r="I38" s="95">
        <f>IF(H38&lt;&gt;"",IF(H38&gt;=PROG!$D$10,"A","N.A"),"")</f>
      </c>
      <c r="K38" s="82"/>
      <c r="L38" s="82"/>
    </row>
    <row r="39" spans="1:12" s="83" customFormat="1" ht="39.75" customHeight="1">
      <c r="A39" s="80">
        <v>37</v>
      </c>
      <c r="B39" s="89"/>
      <c r="C39" s="89"/>
      <c r="D39" s="229"/>
      <c r="E39" s="89"/>
      <c r="F39" s="89"/>
      <c r="G39" s="234"/>
      <c r="H39" s="236"/>
      <c r="I39" s="95">
        <f>IF(H39&lt;&gt;"",IF(H39&gt;=PROG!$D$10,"A","N.A"),"")</f>
      </c>
      <c r="K39" s="82"/>
      <c r="L39" s="82"/>
    </row>
    <row r="40" spans="1:12" s="83" customFormat="1" ht="39.75" customHeight="1">
      <c r="A40" s="80">
        <v>38</v>
      </c>
      <c r="B40" s="89"/>
      <c r="C40" s="89"/>
      <c r="D40" s="229"/>
      <c r="E40" s="89"/>
      <c r="F40" s="89"/>
      <c r="G40" s="232"/>
      <c r="H40" s="69"/>
      <c r="I40" s="95">
        <f>IF(H40&lt;&gt;"",IF(H40&gt;=PROG!$D$10,"A","N.A"),"")</f>
      </c>
      <c r="K40" s="82"/>
      <c r="L40" s="82"/>
    </row>
    <row r="41" spans="1:12" s="83" customFormat="1" ht="39.75" customHeight="1">
      <c r="A41" s="80">
        <v>39</v>
      </c>
      <c r="B41" s="89"/>
      <c r="C41" s="89"/>
      <c r="D41" s="229"/>
      <c r="E41" s="89"/>
      <c r="F41" s="89"/>
      <c r="G41" s="232"/>
      <c r="H41" s="71"/>
      <c r="I41" s="95">
        <f>IF(H41&lt;&gt;"",IF(H41&gt;=PROG!$D$10,"A","N.A"),"")</f>
      </c>
      <c r="K41" s="82"/>
      <c r="L41" s="82"/>
    </row>
    <row r="42" spans="1:12" s="83" customFormat="1" ht="39.75" customHeight="1">
      <c r="A42" s="80">
        <v>40</v>
      </c>
      <c r="B42" s="89"/>
      <c r="C42" s="89"/>
      <c r="D42" s="229"/>
      <c r="E42" s="89"/>
      <c r="F42" s="89"/>
      <c r="G42" s="232"/>
      <c r="H42" s="71"/>
      <c r="I42" s="95">
        <f>IF(H42&lt;&gt;"",IF(H42&gt;=PROG!$D$10,"A","N.A"),"")</f>
      </c>
      <c r="K42" s="82"/>
      <c r="L42" s="82"/>
    </row>
    <row r="43" spans="1:12" s="83" customFormat="1" ht="12.75">
      <c r="A43" s="80">
        <v>41</v>
      </c>
      <c r="B43" s="89"/>
      <c r="C43" s="89"/>
      <c r="D43" s="229"/>
      <c r="E43" s="89"/>
      <c r="F43" s="89"/>
      <c r="G43" s="232"/>
      <c r="H43" s="71"/>
      <c r="I43" s="95">
        <f>IF(H43&lt;&gt;"",IF(H43&gt;=PROG!$D$10,"A","N.A"),"")</f>
      </c>
      <c r="K43" s="82"/>
      <c r="L43" s="82"/>
    </row>
    <row r="44" spans="1:12" s="83" customFormat="1" ht="12">
      <c r="A44" s="80">
        <v>42</v>
      </c>
      <c r="B44" s="89"/>
      <c r="C44" s="89"/>
      <c r="D44" s="229"/>
      <c r="E44" s="89"/>
      <c r="F44" s="89"/>
      <c r="G44" s="229"/>
      <c r="H44" s="229"/>
      <c r="I44" s="95">
        <f>IF(H44&lt;&gt;"",IF(H44&gt;=PROG!$D$10,"A","N.A"),"")</f>
      </c>
      <c r="K44" s="82"/>
      <c r="L44" s="82"/>
    </row>
    <row r="45" spans="1:12" s="83" customFormat="1" ht="12">
      <c r="A45" s="80">
        <v>43</v>
      </c>
      <c r="B45" s="89"/>
      <c r="C45" s="89"/>
      <c r="D45" s="229"/>
      <c r="E45" s="89"/>
      <c r="F45" s="89"/>
      <c r="G45" s="229"/>
      <c r="H45" s="229"/>
      <c r="I45" s="95">
        <f>IF(H45&lt;&gt;"",IF(H45&gt;=PROG!$D$10,"A","N.A"),"")</f>
      </c>
      <c r="K45" s="82"/>
      <c r="L45" s="82"/>
    </row>
    <row r="46" spans="1:12" s="83" customFormat="1" ht="12">
      <c r="A46" s="80">
        <v>44</v>
      </c>
      <c r="B46" s="89"/>
      <c r="C46" s="89"/>
      <c r="D46" s="229"/>
      <c r="E46" s="89"/>
      <c r="F46" s="89"/>
      <c r="G46" s="229"/>
      <c r="H46" s="229"/>
      <c r="I46" s="95">
        <f>IF(H46&lt;&gt;"",IF(H46&gt;=PROG!$D$10,"A","N.A"),"")</f>
      </c>
      <c r="K46" s="82"/>
      <c r="L46" s="82"/>
    </row>
    <row r="47" spans="1:12" s="83" customFormat="1" ht="12">
      <c r="A47" s="80">
        <v>45</v>
      </c>
      <c r="B47" s="89"/>
      <c r="C47" s="89"/>
      <c r="D47" s="229"/>
      <c r="E47" s="89"/>
      <c r="F47" s="89"/>
      <c r="G47" s="229"/>
      <c r="H47" s="229"/>
      <c r="I47" s="95">
        <f>IF(H47&lt;&gt;"",IF(H47&gt;=PROG!$D$10,"A","N.A"),"")</f>
      </c>
      <c r="K47" s="82"/>
      <c r="L47" s="82"/>
    </row>
    <row r="48" spans="1:12" s="83" customFormat="1" ht="12">
      <c r="A48" s="80">
        <v>46</v>
      </c>
      <c r="B48" s="89"/>
      <c r="C48" s="89"/>
      <c r="D48" s="229"/>
      <c r="E48" s="89"/>
      <c r="F48" s="89"/>
      <c r="G48" s="229"/>
      <c r="H48" s="229"/>
      <c r="I48" s="95">
        <f>IF(H48&lt;&gt;"",IF(H48&gt;=PROG!$D$10,"A","N.A"),"")</f>
      </c>
      <c r="K48" s="82"/>
      <c r="L48" s="82"/>
    </row>
    <row r="49" spans="1:12" s="83" customFormat="1" ht="12">
      <c r="A49" s="80">
        <v>47</v>
      </c>
      <c r="B49" s="89"/>
      <c r="C49" s="89"/>
      <c r="D49" s="229"/>
      <c r="E49" s="89"/>
      <c r="F49" s="89"/>
      <c r="G49" s="229"/>
      <c r="H49" s="229"/>
      <c r="I49" s="95">
        <f>IF(H49&lt;&gt;"",IF(H49&gt;=PROG!$D$10,"A","N.A"),"")</f>
      </c>
      <c r="K49" s="82"/>
      <c r="L49" s="82"/>
    </row>
    <row r="50" spans="1:12" s="83" customFormat="1" ht="12">
      <c r="A50" s="80">
        <v>48</v>
      </c>
      <c r="B50" s="89"/>
      <c r="C50" s="89"/>
      <c r="D50" s="229"/>
      <c r="E50" s="89"/>
      <c r="F50" s="89"/>
      <c r="G50" s="229"/>
      <c r="H50" s="229"/>
      <c r="I50" s="95">
        <f>IF(H50&lt;&gt;"",IF(H50&gt;=PROG!$D$10,"A","N.A"),"")</f>
      </c>
      <c r="K50" s="82"/>
      <c r="L50" s="82"/>
    </row>
    <row r="51" spans="1:12" s="83" customFormat="1" ht="12">
      <c r="A51" s="80">
        <v>49</v>
      </c>
      <c r="B51" s="89"/>
      <c r="C51" s="89"/>
      <c r="D51" s="229"/>
      <c r="E51" s="89"/>
      <c r="F51" s="89"/>
      <c r="G51" s="229"/>
      <c r="H51" s="229"/>
      <c r="I51" s="95">
        <f>IF(H51&lt;&gt;"",IF(H51&gt;=PROG!$D$10,"A","N.A"),"")</f>
      </c>
      <c r="K51" s="82"/>
      <c r="L51" s="82"/>
    </row>
    <row r="52" spans="1:12" s="83" customFormat="1" ht="12">
      <c r="A52" s="80">
        <v>50</v>
      </c>
      <c r="B52" s="89"/>
      <c r="C52" s="89"/>
      <c r="D52" s="229"/>
      <c r="E52" s="89"/>
      <c r="F52" s="89"/>
      <c r="G52" s="229"/>
      <c r="H52" s="229"/>
      <c r="I52" s="95">
        <f>IF(H52&lt;&gt;"",IF(H52&gt;=PROG!$D$10,"A","N.A"),"")</f>
      </c>
      <c r="K52" s="82"/>
      <c r="L52" s="82"/>
    </row>
    <row r="53" spans="1:12" s="83" customFormat="1" ht="12">
      <c r="A53" s="80">
        <v>51</v>
      </c>
      <c r="B53" s="89"/>
      <c r="C53" s="89"/>
      <c r="D53" s="229"/>
      <c r="E53" s="89"/>
      <c r="F53" s="89"/>
      <c r="G53" s="229"/>
      <c r="H53" s="229"/>
      <c r="I53" s="95">
        <f>IF(H53&lt;&gt;"",IF(H53&gt;=PROG!$D$10,"A","N.A"),"")</f>
      </c>
      <c r="K53" s="82"/>
      <c r="L53" s="82"/>
    </row>
    <row r="54" spans="1:12" s="83" customFormat="1" ht="12">
      <c r="A54" s="80">
        <v>52</v>
      </c>
      <c r="B54" s="89"/>
      <c r="C54" s="89"/>
      <c r="D54" s="229"/>
      <c r="E54" s="89"/>
      <c r="F54" s="89"/>
      <c r="G54" s="229"/>
      <c r="H54" s="229"/>
      <c r="I54" s="95">
        <f>IF(H54&lt;&gt;"",IF(H54&gt;=PROG!$D$10,"A","N.A"),"")</f>
      </c>
      <c r="K54" s="82"/>
      <c r="L54" s="82"/>
    </row>
    <row r="55" spans="1:12" s="83" customFormat="1" ht="12">
      <c r="A55" s="80">
        <v>53</v>
      </c>
      <c r="B55" s="89"/>
      <c r="C55" s="89"/>
      <c r="D55" s="229"/>
      <c r="E55" s="89"/>
      <c r="F55" s="89"/>
      <c r="G55" s="229"/>
      <c r="H55" s="229"/>
      <c r="I55" s="95">
        <f>IF(H55&lt;&gt;"",IF(H55&gt;=PROG!$D$10,"A","N.A"),"")</f>
      </c>
      <c r="K55" s="82"/>
      <c r="L55" s="82"/>
    </row>
    <row r="56" spans="1:12" s="83" customFormat="1" ht="12">
      <c r="A56" s="80">
        <v>54</v>
      </c>
      <c r="B56" s="89"/>
      <c r="C56" s="89"/>
      <c r="D56" s="229"/>
      <c r="E56" s="89"/>
      <c r="F56" s="89"/>
      <c r="G56" s="229"/>
      <c r="H56" s="229"/>
      <c r="I56" s="95">
        <f>IF(H56&lt;&gt;"",IF(H56&gt;=PROG!$D$10,"A","N.A"),"")</f>
      </c>
      <c r="K56" s="82"/>
      <c r="L56" s="82"/>
    </row>
    <row r="57" spans="1:12" s="83" customFormat="1" ht="12">
      <c r="A57" s="80">
        <v>55</v>
      </c>
      <c r="B57" s="89"/>
      <c r="C57" s="89"/>
      <c r="D57" s="229"/>
      <c r="E57" s="89"/>
      <c r="F57" s="89"/>
      <c r="G57" s="229"/>
      <c r="H57" s="229"/>
      <c r="I57" s="95">
        <f>IF(H57&lt;&gt;"",IF(H57&gt;=PROG!$D$10,"A","N.A"),"")</f>
      </c>
      <c r="K57" s="82"/>
      <c r="L57" s="82"/>
    </row>
    <row r="58" spans="1:12" s="83" customFormat="1" ht="12">
      <c r="A58" s="80">
        <v>56</v>
      </c>
      <c r="B58" s="89"/>
      <c r="C58" s="89"/>
      <c r="D58" s="229"/>
      <c r="E58" s="89"/>
      <c r="F58" s="89"/>
      <c r="G58" s="229"/>
      <c r="H58" s="229"/>
      <c r="I58" s="95">
        <f>IF(H58&lt;&gt;"",IF(H58&gt;=PROG!$D$10,"A","N.A"),"")</f>
      </c>
      <c r="K58" s="82"/>
      <c r="L58" s="82"/>
    </row>
    <row r="59" spans="1:12" s="83" customFormat="1" ht="12">
      <c r="A59" s="80">
        <v>57</v>
      </c>
      <c r="B59" s="89"/>
      <c r="C59" s="89"/>
      <c r="D59" s="229"/>
      <c r="E59" s="89"/>
      <c r="F59" s="89"/>
      <c r="G59" s="229"/>
      <c r="H59" s="229"/>
      <c r="I59" s="95">
        <f>IF(H59&lt;&gt;"",IF(H59&gt;=PROG!$D$10,"A","N.A"),"")</f>
      </c>
      <c r="K59" s="82"/>
      <c r="L59" s="82"/>
    </row>
    <row r="60" spans="1:12" s="83" customFormat="1" ht="12">
      <c r="A60" s="80">
        <v>58</v>
      </c>
      <c r="B60" s="89"/>
      <c r="C60" s="89"/>
      <c r="D60" s="229"/>
      <c r="E60" s="89"/>
      <c r="F60" s="89"/>
      <c r="G60" s="229"/>
      <c r="H60" s="229"/>
      <c r="I60" s="95">
        <f>IF(H60&lt;&gt;"",IF(H60&gt;=PROG!$D$10,"A","N.A"),"")</f>
      </c>
      <c r="K60" s="82"/>
      <c r="L60" s="82"/>
    </row>
    <row r="61" spans="1:12" s="83" customFormat="1" ht="12">
      <c r="A61" s="80">
        <v>59</v>
      </c>
      <c r="B61" s="89"/>
      <c r="C61" s="89"/>
      <c r="D61" s="229"/>
      <c r="E61" s="89"/>
      <c r="F61" s="89"/>
      <c r="G61" s="229"/>
      <c r="H61" s="229"/>
      <c r="I61" s="95">
        <f>IF(H61&lt;&gt;"",IF(H61&gt;=PROG!$D$10,"A","N.A"),"")</f>
      </c>
      <c r="K61" s="82"/>
      <c r="L61" s="82"/>
    </row>
    <row r="62" spans="1:12" s="83" customFormat="1" ht="12">
      <c r="A62" s="80">
        <v>60</v>
      </c>
      <c r="B62" s="89"/>
      <c r="C62" s="89"/>
      <c r="D62" s="229"/>
      <c r="E62" s="89"/>
      <c r="F62" s="89"/>
      <c r="G62" s="229"/>
      <c r="H62" s="229"/>
      <c r="I62" s="95">
        <f>IF(H62&lt;&gt;"",IF(H62&gt;=PROG!$D$10,"A","N.A"),"")</f>
      </c>
      <c r="K62" s="82"/>
      <c r="L62" s="82"/>
    </row>
    <row r="63" spans="1:12" s="83" customFormat="1" ht="12">
      <c r="A63" s="80">
        <v>61</v>
      </c>
      <c r="B63" s="89"/>
      <c r="C63" s="89"/>
      <c r="D63" s="229"/>
      <c r="E63" s="89"/>
      <c r="F63" s="89"/>
      <c r="G63" s="229"/>
      <c r="H63" s="229"/>
      <c r="I63" s="95">
        <f>IF(H63&lt;&gt;"",IF(H63&gt;=PROG!$D$10,"A","N.A"),"")</f>
      </c>
      <c r="K63" s="82"/>
      <c r="L63" s="82"/>
    </row>
    <row r="64" spans="1:12" s="83" customFormat="1" ht="12">
      <c r="A64" s="80">
        <v>62</v>
      </c>
      <c r="B64" s="89"/>
      <c r="C64" s="89"/>
      <c r="D64" s="229"/>
      <c r="E64" s="89"/>
      <c r="F64" s="89"/>
      <c r="G64" s="229"/>
      <c r="H64" s="229"/>
      <c r="I64" s="95">
        <f>IF(H64&lt;&gt;"",IF(H64&gt;=PROG!$D$10,"A","N.A"),"")</f>
      </c>
      <c r="K64" s="82"/>
      <c r="L64" s="82"/>
    </row>
    <row r="65" spans="1:12" s="83" customFormat="1" ht="12">
      <c r="A65" s="80">
        <v>63</v>
      </c>
      <c r="B65" s="89"/>
      <c r="C65" s="89"/>
      <c r="D65" s="229"/>
      <c r="E65" s="89"/>
      <c r="F65" s="89"/>
      <c r="G65" s="229"/>
      <c r="H65" s="229"/>
      <c r="I65" s="95">
        <f>IF(H65&lt;&gt;"",IF(H65&gt;=PROG!$D$10,"A","N.A"),"")</f>
      </c>
      <c r="K65" s="82"/>
      <c r="L65" s="82"/>
    </row>
    <row r="66" spans="1:12" s="83" customFormat="1" ht="12">
      <c r="A66" s="80">
        <v>64</v>
      </c>
      <c r="B66" s="89"/>
      <c r="C66" s="89"/>
      <c r="D66" s="229"/>
      <c r="E66" s="89"/>
      <c r="F66" s="89"/>
      <c r="G66" s="229"/>
      <c r="H66" s="229"/>
      <c r="I66" s="95">
        <f>IF(H66&lt;&gt;"",IF(H66&gt;=PROG!$D$10,"A","N.A"),"")</f>
      </c>
      <c r="K66" s="82"/>
      <c r="L66" s="82"/>
    </row>
    <row r="67" spans="1:12" s="83" customFormat="1" ht="12">
      <c r="A67" s="80">
        <v>65</v>
      </c>
      <c r="B67" s="89"/>
      <c r="C67" s="89"/>
      <c r="D67" s="229"/>
      <c r="E67" s="89"/>
      <c r="F67" s="89"/>
      <c r="G67" s="229"/>
      <c r="H67" s="229"/>
      <c r="I67" s="95">
        <f>IF(H67&lt;&gt;"",IF(H67&gt;=PROG!$D$10,"A","N.A"),"")</f>
      </c>
      <c r="K67" s="82"/>
      <c r="L67" s="82"/>
    </row>
    <row r="68" spans="1:12" s="83" customFormat="1" ht="12">
      <c r="A68" s="80">
        <v>66</v>
      </c>
      <c r="B68" s="89"/>
      <c r="C68" s="89"/>
      <c r="D68" s="229"/>
      <c r="E68" s="89"/>
      <c r="F68" s="89"/>
      <c r="G68" s="229"/>
      <c r="H68" s="229"/>
      <c r="I68" s="95">
        <f>IF(H68&lt;&gt;"",IF(H68&gt;=PROG!$D$10,"A","N.A"),"")</f>
      </c>
      <c r="K68" s="82"/>
      <c r="L68" s="82"/>
    </row>
    <row r="69" spans="1:12" s="83" customFormat="1" ht="12">
      <c r="A69" s="80">
        <v>67</v>
      </c>
      <c r="B69" s="89"/>
      <c r="C69" s="89"/>
      <c r="D69" s="229"/>
      <c r="E69" s="89"/>
      <c r="F69" s="89"/>
      <c r="G69" s="229"/>
      <c r="H69" s="229"/>
      <c r="I69" s="95">
        <f>IF(H69&lt;&gt;"",IF(H69&gt;=PROG!$D$10,"A","N.A"),"")</f>
      </c>
      <c r="K69" s="82"/>
      <c r="L69" s="82"/>
    </row>
    <row r="70" spans="1:12" s="83" customFormat="1" ht="12">
      <c r="A70" s="80">
        <v>68</v>
      </c>
      <c r="B70" s="89"/>
      <c r="C70" s="89"/>
      <c r="D70" s="229"/>
      <c r="E70" s="89"/>
      <c r="F70" s="89"/>
      <c r="G70" s="229"/>
      <c r="H70" s="229"/>
      <c r="I70" s="95">
        <f>IF(H70&lt;&gt;"",IF(H70&gt;=PROG!$D$10,"A","N.A"),"")</f>
      </c>
      <c r="K70" s="82"/>
      <c r="L70" s="82"/>
    </row>
    <row r="71" spans="1:12" s="83" customFormat="1" ht="12">
      <c r="A71" s="80">
        <v>69</v>
      </c>
      <c r="B71" s="89"/>
      <c r="C71" s="89"/>
      <c r="D71" s="229"/>
      <c r="E71" s="89"/>
      <c r="F71" s="89"/>
      <c r="G71" s="229"/>
      <c r="H71" s="229"/>
      <c r="I71" s="95">
        <f>IF(H71&lt;&gt;"",IF(H71&gt;=PROG!$D$10,"A","N.A"),"")</f>
      </c>
      <c r="K71" s="82"/>
      <c r="L71" s="82"/>
    </row>
    <row r="72" spans="1:12" s="83" customFormat="1" ht="12">
      <c r="A72" s="80">
        <v>70</v>
      </c>
      <c r="B72" s="89"/>
      <c r="C72" s="89"/>
      <c r="D72" s="229"/>
      <c r="E72" s="89"/>
      <c r="F72" s="89"/>
      <c r="G72" s="229"/>
      <c r="H72" s="229"/>
      <c r="I72" s="95">
        <f>IF(H72&lt;&gt;"",IF(H72&gt;=PROG!$D$10,"A","N.A"),"")</f>
      </c>
      <c r="K72" s="82"/>
      <c r="L72" s="82"/>
    </row>
    <row r="73" spans="1:12" s="83" customFormat="1" ht="12">
      <c r="A73" s="80">
        <v>71</v>
      </c>
      <c r="B73" s="89"/>
      <c r="C73" s="89"/>
      <c r="D73" s="229"/>
      <c r="E73" s="89"/>
      <c r="F73" s="89"/>
      <c r="G73" s="229"/>
      <c r="H73" s="229"/>
      <c r="I73" s="95">
        <f>IF(H73&lt;&gt;"",IF(H73&gt;=PROG!$D$10,"A","N.A"),"")</f>
      </c>
      <c r="K73" s="82"/>
      <c r="L73" s="82"/>
    </row>
    <row r="74" spans="1:12" s="83" customFormat="1" ht="12">
      <c r="A74" s="80">
        <v>72</v>
      </c>
      <c r="B74" s="89"/>
      <c r="C74" s="89"/>
      <c r="D74" s="229"/>
      <c r="E74" s="89"/>
      <c r="F74" s="89"/>
      <c r="G74" s="229"/>
      <c r="H74" s="229"/>
      <c r="I74" s="95">
        <f>IF(H74&lt;&gt;"",IF(H74&gt;=PROG!$D$10,"A","N.A"),"")</f>
      </c>
      <c r="K74" s="82"/>
      <c r="L74" s="82"/>
    </row>
    <row r="75" spans="1:12" s="83" customFormat="1" ht="12">
      <c r="A75" s="80">
        <v>73</v>
      </c>
      <c r="B75" s="89"/>
      <c r="C75" s="89"/>
      <c r="D75" s="229"/>
      <c r="E75" s="89"/>
      <c r="F75" s="89"/>
      <c r="G75" s="229"/>
      <c r="H75" s="229"/>
      <c r="I75" s="95">
        <f>IF(H75&lt;&gt;"",IF(H75&gt;=PROG!$D$10,"A","N.A"),"")</f>
      </c>
      <c r="K75" s="82"/>
      <c r="L75" s="82"/>
    </row>
    <row r="76" spans="1:12" s="83" customFormat="1" ht="12">
      <c r="A76" s="80">
        <v>74</v>
      </c>
      <c r="B76" s="89"/>
      <c r="C76" s="89"/>
      <c r="D76" s="229"/>
      <c r="E76" s="89"/>
      <c r="F76" s="89"/>
      <c r="G76" s="229"/>
      <c r="H76" s="229"/>
      <c r="I76" s="95">
        <f>IF(H76&lt;&gt;"",IF(H76&gt;=PROG!$D$10,"A","N.A"),"")</f>
      </c>
      <c r="K76" s="82"/>
      <c r="L76" s="82"/>
    </row>
    <row r="77" spans="1:12" s="83" customFormat="1" ht="12">
      <c r="A77" s="80">
        <v>75</v>
      </c>
      <c r="B77" s="89"/>
      <c r="C77" s="89"/>
      <c r="D77" s="229"/>
      <c r="E77" s="89"/>
      <c r="F77" s="89"/>
      <c r="G77" s="229"/>
      <c r="H77" s="229"/>
      <c r="I77" s="95">
        <f>IF(H77&lt;&gt;"",IF(H77&gt;=PROG!$D$10,"A","N.A"),"")</f>
      </c>
      <c r="K77" s="82"/>
      <c r="L77" s="82"/>
    </row>
    <row r="78" spans="1:12" s="83" customFormat="1" ht="12.75" customHeight="1">
      <c r="A78" s="80">
        <v>76</v>
      </c>
      <c r="B78" s="89"/>
      <c r="C78" s="89"/>
      <c r="D78" s="229"/>
      <c r="E78" s="89"/>
      <c r="F78" s="89"/>
      <c r="G78" s="229"/>
      <c r="H78" s="229"/>
      <c r="I78" s="95">
        <f>IF(H78&lt;&gt;"",IF(H78&gt;=PROG!$D$10,"A","N.A"),"")</f>
      </c>
      <c r="K78" s="82"/>
      <c r="L78" s="82"/>
    </row>
    <row r="79" spans="1:12" s="83" customFormat="1" ht="12">
      <c r="A79" s="80">
        <v>77</v>
      </c>
      <c r="B79" s="89"/>
      <c r="C79" s="89"/>
      <c r="D79" s="229"/>
      <c r="E79" s="89"/>
      <c r="F79" s="89"/>
      <c r="G79" s="229"/>
      <c r="H79" s="229"/>
      <c r="I79" s="95">
        <f>IF(H79&lt;&gt;"",IF(H79&gt;=PROG!$D$10,"A","N.A"),"")</f>
      </c>
      <c r="K79" s="82"/>
      <c r="L79" s="82"/>
    </row>
    <row r="80" spans="1:12" s="83" customFormat="1" ht="12">
      <c r="A80" s="80">
        <v>78</v>
      </c>
      <c r="B80" s="89"/>
      <c r="C80" s="89"/>
      <c r="D80" s="229"/>
      <c r="E80" s="89"/>
      <c r="F80" s="89"/>
      <c r="G80" s="229"/>
      <c r="H80" s="229"/>
      <c r="I80" s="95">
        <f>IF(H80&lt;&gt;"",IF(H80&gt;=PROG!$D$10,"A","N.A"),"")</f>
      </c>
      <c r="K80" s="82"/>
      <c r="L80" s="82"/>
    </row>
    <row r="81" spans="1:12" s="83" customFormat="1" ht="12">
      <c r="A81" s="80">
        <v>79</v>
      </c>
      <c r="B81" s="89"/>
      <c r="C81" s="89"/>
      <c r="D81" s="229"/>
      <c r="E81" s="89"/>
      <c r="F81" s="89"/>
      <c r="G81" s="229"/>
      <c r="H81" s="229"/>
      <c r="I81" s="95">
        <f>IF(H81&lt;&gt;"",IF(H81&gt;=PROG!$D$10,"A","N.A"),"")</f>
      </c>
      <c r="K81" s="82"/>
      <c r="L81" s="82"/>
    </row>
    <row r="82" spans="1:12" s="83" customFormat="1" ht="12">
      <c r="A82" s="80">
        <v>80</v>
      </c>
      <c r="B82" s="89"/>
      <c r="C82" s="89"/>
      <c r="D82" s="229"/>
      <c r="E82" s="89"/>
      <c r="F82" s="89"/>
      <c r="G82" s="229"/>
      <c r="H82" s="229"/>
      <c r="I82" s="95">
        <f>IF(H82&lt;&gt;"",IF(H82&gt;=PROG!$D$10,"A","N.A"),"")</f>
      </c>
      <c r="K82" s="82"/>
      <c r="L82" s="82"/>
    </row>
    <row r="83" spans="1:12" s="83" customFormat="1" ht="12">
      <c r="A83" s="80">
        <v>81</v>
      </c>
      <c r="B83" s="89"/>
      <c r="C83" s="89"/>
      <c r="D83" s="229"/>
      <c r="E83" s="89"/>
      <c r="F83" s="89"/>
      <c r="G83" s="229"/>
      <c r="H83" s="229"/>
      <c r="I83" s="95">
        <f>IF(H83&lt;&gt;"",IF(H83&gt;=PROG!$D$10,"A","N.A"),"")</f>
      </c>
      <c r="K83" s="82"/>
      <c r="L83" s="82"/>
    </row>
    <row r="84" spans="1:12" s="83" customFormat="1" ht="12">
      <c r="A84" s="80">
        <v>82</v>
      </c>
      <c r="B84" s="89"/>
      <c r="C84" s="89"/>
      <c r="D84" s="229"/>
      <c r="E84" s="89"/>
      <c r="F84" s="89"/>
      <c r="G84" s="229"/>
      <c r="H84" s="229"/>
      <c r="I84" s="95">
        <f>IF(H84&lt;&gt;"",IF(H84&gt;=PROG!$D$10,"A","N.A"),"")</f>
      </c>
      <c r="K84" s="82"/>
      <c r="L84" s="82"/>
    </row>
    <row r="85" spans="1:12" s="83" customFormat="1" ht="12">
      <c r="A85" s="80">
        <v>83</v>
      </c>
      <c r="B85" s="89"/>
      <c r="C85" s="89"/>
      <c r="D85" s="229"/>
      <c r="E85" s="89"/>
      <c r="F85" s="89"/>
      <c r="G85" s="229"/>
      <c r="H85" s="229"/>
      <c r="I85" s="95">
        <f>IF(H85&lt;&gt;"",IF(H85&gt;=PROG!$D$10,"A","N.A"),"")</f>
      </c>
      <c r="K85" s="82"/>
      <c r="L85" s="82"/>
    </row>
    <row r="86" spans="1:12" s="83" customFormat="1" ht="12">
      <c r="A86" s="80">
        <v>84</v>
      </c>
      <c r="B86" s="89"/>
      <c r="C86" s="89"/>
      <c r="D86" s="229"/>
      <c r="E86" s="89"/>
      <c r="F86" s="89"/>
      <c r="G86" s="229"/>
      <c r="H86" s="229"/>
      <c r="I86" s="95">
        <f>IF(H86&lt;&gt;"",IF(H86&gt;=PROG!$D$10,"A","N.A"),"")</f>
      </c>
      <c r="K86" s="82"/>
      <c r="L86" s="82"/>
    </row>
    <row r="87" spans="1:12" s="83" customFormat="1" ht="12">
      <c r="A87" s="80">
        <v>85</v>
      </c>
      <c r="B87" s="89"/>
      <c r="C87" s="89"/>
      <c r="D87" s="229"/>
      <c r="E87" s="89"/>
      <c r="F87" s="89"/>
      <c r="G87" s="229"/>
      <c r="H87" s="229"/>
      <c r="I87" s="95">
        <f>IF(H87&lt;&gt;"",IF(H87&gt;=PROG!$D$10,"A","N.A"),"")</f>
      </c>
      <c r="K87" s="82"/>
      <c r="L87" s="82"/>
    </row>
    <row r="88" spans="1:12" s="83" customFormat="1" ht="12">
      <c r="A88" s="80">
        <v>86</v>
      </c>
      <c r="B88" s="89"/>
      <c r="C88" s="89"/>
      <c r="D88" s="229"/>
      <c r="E88" s="89"/>
      <c r="F88" s="89"/>
      <c r="G88" s="229"/>
      <c r="H88" s="229"/>
      <c r="I88" s="95">
        <f>IF(H88&lt;&gt;"",IF(H88&gt;=PROG!$D$10,"A","N.A"),"")</f>
      </c>
      <c r="K88" s="82"/>
      <c r="L88" s="82"/>
    </row>
    <row r="89" spans="1:12" s="83" customFormat="1" ht="12">
      <c r="A89" s="80">
        <v>87</v>
      </c>
      <c r="B89" s="89"/>
      <c r="C89" s="89"/>
      <c r="D89" s="229"/>
      <c r="E89" s="89"/>
      <c r="F89" s="89"/>
      <c r="G89" s="229"/>
      <c r="H89" s="229"/>
      <c r="I89" s="95">
        <f>IF(H89&lt;&gt;"",IF(H89&gt;=PROG!$D$10,"A","N.A"),"")</f>
      </c>
      <c r="K89" s="82"/>
      <c r="L89" s="82"/>
    </row>
    <row r="90" spans="1:12" s="83" customFormat="1" ht="12.75" customHeight="1">
      <c r="A90" s="80">
        <v>88</v>
      </c>
      <c r="B90" s="89"/>
      <c r="C90" s="89"/>
      <c r="D90" s="229"/>
      <c r="E90" s="89"/>
      <c r="F90" s="89"/>
      <c r="G90" s="229"/>
      <c r="H90" s="229"/>
      <c r="I90" s="95">
        <f>IF(H90&lt;&gt;"",IF(H90&gt;=PROG!$D$10,"A","N.A"),"")</f>
      </c>
      <c r="K90" s="82"/>
      <c r="L90" s="82"/>
    </row>
    <row r="91" spans="1:12" s="83" customFormat="1" ht="12">
      <c r="A91" s="80">
        <v>89</v>
      </c>
      <c r="B91" s="89"/>
      <c r="C91" s="89"/>
      <c r="D91" s="229"/>
      <c r="E91" s="89"/>
      <c r="F91" s="89"/>
      <c r="G91" s="229"/>
      <c r="H91" s="229"/>
      <c r="I91" s="95">
        <f>IF(H91&lt;&gt;"",IF(H91&gt;=PROG!$D$10,"A","N.A"),"")</f>
      </c>
      <c r="K91" s="82"/>
      <c r="L91" s="82"/>
    </row>
    <row r="92" spans="1:12" s="83" customFormat="1" ht="12">
      <c r="A92" s="80">
        <v>90</v>
      </c>
      <c r="B92" s="89"/>
      <c r="C92" s="89"/>
      <c r="D92" s="229"/>
      <c r="E92" s="89"/>
      <c r="F92" s="89"/>
      <c r="G92" s="229"/>
      <c r="H92" s="229"/>
      <c r="I92" s="95">
        <f>IF(H92&lt;&gt;"",IF(H92&gt;=PROG!$D$10,"A","N.A"),"")</f>
      </c>
      <c r="K92" s="82"/>
      <c r="L92" s="82"/>
    </row>
    <row r="93" spans="1:12" s="83" customFormat="1" ht="12">
      <c r="A93" s="80">
        <v>91</v>
      </c>
      <c r="B93" s="89"/>
      <c r="C93" s="89"/>
      <c r="D93" s="229"/>
      <c r="E93" s="89"/>
      <c r="F93" s="89"/>
      <c r="G93" s="229"/>
      <c r="H93" s="229"/>
      <c r="I93" s="95">
        <f>IF(H93&lt;&gt;"",IF(H93&gt;=PROG!$D$10,"A","N.A"),"")</f>
      </c>
      <c r="K93" s="82"/>
      <c r="L93" s="82"/>
    </row>
    <row r="94" spans="1:12" s="83" customFormat="1" ht="12">
      <c r="A94" s="80">
        <v>92</v>
      </c>
      <c r="B94" s="89"/>
      <c r="C94" s="89"/>
      <c r="D94" s="229"/>
      <c r="E94" s="89"/>
      <c r="F94" s="89"/>
      <c r="G94" s="229"/>
      <c r="H94" s="229"/>
      <c r="I94" s="95">
        <f>IF(H94&lt;&gt;"",IF(H94&gt;=PROG!$D$10,"A","N.A"),"")</f>
      </c>
      <c r="K94" s="82"/>
      <c r="L94" s="82"/>
    </row>
    <row r="95" spans="1:12" s="83" customFormat="1" ht="12">
      <c r="A95" s="80">
        <v>93</v>
      </c>
      <c r="B95" s="89"/>
      <c r="C95" s="89"/>
      <c r="D95" s="229"/>
      <c r="E95" s="89"/>
      <c r="F95" s="89"/>
      <c r="G95" s="229"/>
      <c r="H95" s="229"/>
      <c r="I95" s="95">
        <f>IF(H95&lt;&gt;"",IF(H95&gt;=PROG!$D$10,"A","N.A"),"")</f>
      </c>
      <c r="K95" s="82"/>
      <c r="L95" s="82"/>
    </row>
    <row r="96" spans="1:12" s="83" customFormat="1" ht="12">
      <c r="A96" s="80">
        <v>94</v>
      </c>
      <c r="B96" s="89"/>
      <c r="C96" s="89"/>
      <c r="D96" s="229"/>
      <c r="E96" s="89"/>
      <c r="F96" s="89"/>
      <c r="G96" s="229"/>
      <c r="H96" s="229"/>
      <c r="I96" s="95">
        <f>IF(H96&lt;&gt;"",IF(H96&gt;=PROG!$D$10,"A","N.A"),"")</f>
      </c>
      <c r="K96" s="82"/>
      <c r="L96" s="82"/>
    </row>
    <row r="97" spans="1:12" s="83" customFormat="1" ht="12">
      <c r="A97" s="80">
        <v>95</v>
      </c>
      <c r="B97" s="89"/>
      <c r="C97" s="89"/>
      <c r="D97" s="229"/>
      <c r="E97" s="89"/>
      <c r="F97" s="89"/>
      <c r="G97" s="229"/>
      <c r="H97" s="229"/>
      <c r="I97" s="95">
        <f>IF(H97&lt;&gt;"",IF(H97&gt;=PROG!$D$10,"A","N.A"),"")</f>
      </c>
      <c r="K97" s="82"/>
      <c r="L97" s="82"/>
    </row>
    <row r="98" spans="1:12" s="83" customFormat="1" ht="12">
      <c r="A98" s="80">
        <v>96</v>
      </c>
      <c r="B98" s="89"/>
      <c r="C98" s="89"/>
      <c r="D98" s="229"/>
      <c r="E98" s="89"/>
      <c r="F98" s="89"/>
      <c r="G98" s="229"/>
      <c r="H98" s="229"/>
      <c r="I98" s="95">
        <f>IF(H98&lt;&gt;"",IF(H98&gt;=PROG!$D$10,"A","N.A"),"")</f>
      </c>
      <c r="K98" s="82"/>
      <c r="L98" s="82"/>
    </row>
    <row r="99" spans="1:12" s="83" customFormat="1" ht="12">
      <c r="A99" s="80">
        <v>97</v>
      </c>
      <c r="B99" s="89"/>
      <c r="C99" s="89"/>
      <c r="D99" s="229"/>
      <c r="E99" s="89"/>
      <c r="F99" s="89"/>
      <c r="G99" s="229"/>
      <c r="H99" s="229"/>
      <c r="I99" s="95">
        <f>IF(H99&lt;&gt;"",IF(H99&gt;=PROG!$D$10,"A","N.A"),"")</f>
      </c>
      <c r="K99" s="82"/>
      <c r="L99" s="82"/>
    </row>
    <row r="100" spans="1:12" s="83" customFormat="1" ht="12">
      <c r="A100" s="80">
        <v>98</v>
      </c>
      <c r="B100" s="89"/>
      <c r="C100" s="89"/>
      <c r="D100" s="229"/>
      <c r="E100" s="89"/>
      <c r="F100" s="89"/>
      <c r="G100" s="229"/>
      <c r="H100" s="229"/>
      <c r="I100" s="95">
        <f>IF(H100&lt;&gt;"",IF(H100&gt;=PROG!$D$10,"A","N.A"),"")</f>
      </c>
      <c r="K100" s="82"/>
      <c r="L100" s="82"/>
    </row>
    <row r="101" spans="1:12" s="83" customFormat="1" ht="12">
      <c r="A101" s="80">
        <v>99</v>
      </c>
      <c r="B101" s="89"/>
      <c r="C101" s="89"/>
      <c r="D101" s="229"/>
      <c r="E101" s="89"/>
      <c r="F101" s="89"/>
      <c r="G101" s="229"/>
      <c r="H101" s="229"/>
      <c r="I101" s="95">
        <f>IF(H101&lt;&gt;"",IF(H101&gt;=PROG!$D$10,"A","N.A"),"")</f>
      </c>
      <c r="K101" s="82"/>
      <c r="L101" s="82"/>
    </row>
    <row r="102" spans="1:12" s="83" customFormat="1" ht="12">
      <c r="A102" s="80">
        <v>100</v>
      </c>
      <c r="B102" s="89"/>
      <c r="C102" s="89"/>
      <c r="D102" s="229"/>
      <c r="E102" s="89"/>
      <c r="F102" s="89"/>
      <c r="G102" s="229"/>
      <c r="H102" s="229"/>
      <c r="I102" s="95">
        <f>IF(H102&lt;&gt;"",IF(H102&gt;=PROG!$D$10,"A","N.A"),"")</f>
      </c>
      <c r="K102" s="82"/>
      <c r="L102" s="82"/>
    </row>
    <row r="103" spans="1:12" s="83" customFormat="1" ht="12">
      <c r="A103" s="80">
        <v>101</v>
      </c>
      <c r="B103" s="89"/>
      <c r="C103" s="89"/>
      <c r="D103" s="229"/>
      <c r="E103" s="89"/>
      <c r="F103" s="89"/>
      <c r="G103" s="229"/>
      <c r="H103" s="229"/>
      <c r="I103" s="95">
        <f>IF(H103&lt;&gt;"",IF(H103&gt;=PROG!$D$10,"A","N.A"),"")</f>
      </c>
      <c r="K103" s="82"/>
      <c r="L103" s="82"/>
    </row>
    <row r="104" spans="1:12" s="83" customFormat="1" ht="12">
      <c r="A104" s="80">
        <v>102</v>
      </c>
      <c r="B104" s="89"/>
      <c r="C104" s="89"/>
      <c r="D104" s="229"/>
      <c r="E104" s="89"/>
      <c r="F104" s="89"/>
      <c r="G104" s="229"/>
      <c r="H104" s="229"/>
      <c r="I104" s="95">
        <f>IF(H104&lt;&gt;"",IF(H104&gt;=PROG!$D$10,"A","N.A"),"")</f>
      </c>
      <c r="K104" s="82"/>
      <c r="L104" s="82"/>
    </row>
    <row r="105" spans="1:12" s="83" customFormat="1" ht="12">
      <c r="A105" s="80">
        <v>103</v>
      </c>
      <c r="C105" s="89"/>
      <c r="D105" s="229"/>
      <c r="E105" s="89"/>
      <c r="F105" s="89"/>
      <c r="G105" s="229"/>
      <c r="H105" s="229"/>
      <c r="I105" s="95">
        <f>IF(H105&lt;&gt;"",IF(H105&gt;=PROG!$D$10,"A","N.A"),"")</f>
      </c>
      <c r="K105" s="82"/>
      <c r="L105" s="82"/>
    </row>
    <row r="106" spans="1:12" s="83" customFormat="1" ht="12">
      <c r="A106" s="80">
        <v>104</v>
      </c>
      <c r="B106" s="89"/>
      <c r="C106" s="89"/>
      <c r="D106" s="229"/>
      <c r="E106" s="89"/>
      <c r="F106" s="89"/>
      <c r="G106" s="229"/>
      <c r="H106" s="229"/>
      <c r="I106" s="95">
        <f>IF(H106&lt;&gt;"",IF(H106&gt;=PROG!$D$10,"A","N.A"),"")</f>
      </c>
      <c r="K106" s="82"/>
      <c r="L106" s="82"/>
    </row>
    <row r="107" spans="1:12" s="83" customFormat="1" ht="12">
      <c r="A107" s="80">
        <v>105</v>
      </c>
      <c r="B107" s="89"/>
      <c r="C107" s="89"/>
      <c r="D107" s="229"/>
      <c r="E107" s="89"/>
      <c r="F107" s="89"/>
      <c r="G107" s="229"/>
      <c r="H107" s="229"/>
      <c r="I107" s="95">
        <f>IF(H107&lt;&gt;"",IF(H107&gt;=PROG!$D$10,"A","N.A"),"")</f>
      </c>
      <c r="K107" s="82"/>
      <c r="L107" s="82"/>
    </row>
    <row r="108" spans="1:12" s="83" customFormat="1" ht="12">
      <c r="A108" s="80">
        <v>106</v>
      </c>
      <c r="C108" s="89"/>
      <c r="D108" s="229"/>
      <c r="E108" s="89"/>
      <c r="F108" s="89"/>
      <c r="G108" s="229"/>
      <c r="H108" s="229"/>
      <c r="I108" s="95">
        <f>IF(H108&lt;&gt;"",IF(H108&gt;=PROG!$D$10,"A","N.A"),"")</f>
      </c>
      <c r="K108" s="82"/>
      <c r="L108" s="82"/>
    </row>
    <row r="109" spans="1:12" s="83" customFormat="1" ht="12">
      <c r="A109" s="80">
        <v>107</v>
      </c>
      <c r="B109" s="89"/>
      <c r="C109" s="89"/>
      <c r="D109" s="229"/>
      <c r="E109" s="89"/>
      <c r="F109" s="89"/>
      <c r="G109" s="229"/>
      <c r="H109" s="229"/>
      <c r="I109" s="95">
        <f>IF(H109&lt;&gt;"",IF(H109&gt;=PROG!$D$10,"A","N.A"),"")</f>
      </c>
      <c r="K109" s="82"/>
      <c r="L109" s="82"/>
    </row>
    <row r="110" spans="1:12" s="83" customFormat="1" ht="12">
      <c r="A110" s="80">
        <v>108</v>
      </c>
      <c r="B110" s="89"/>
      <c r="C110" s="89"/>
      <c r="D110" s="229"/>
      <c r="E110" s="89"/>
      <c r="F110" s="89"/>
      <c r="G110" s="229"/>
      <c r="H110" s="229"/>
      <c r="I110" s="95">
        <f>IF(H110&lt;&gt;"",IF(H110&gt;=PROG!$D$10,"A","N.A"),"")</f>
      </c>
      <c r="K110" s="82"/>
      <c r="L110" s="82"/>
    </row>
    <row r="111" spans="1:12" s="83" customFormat="1" ht="12">
      <c r="A111" s="80">
        <v>109</v>
      </c>
      <c r="C111" s="89"/>
      <c r="D111" s="229"/>
      <c r="E111" s="89"/>
      <c r="F111" s="89"/>
      <c r="G111" s="229"/>
      <c r="H111" s="229"/>
      <c r="I111" s="95">
        <f>IF(H111&lt;&gt;"",IF(H111&gt;=PROG!$D$10,"A","N.A"),"")</f>
      </c>
      <c r="K111" s="82"/>
      <c r="L111" s="82"/>
    </row>
    <row r="112" spans="1:12" s="83" customFormat="1" ht="12">
      <c r="A112" s="80">
        <v>110</v>
      </c>
      <c r="B112" s="89"/>
      <c r="C112" s="89"/>
      <c r="D112" s="229"/>
      <c r="E112" s="89"/>
      <c r="F112" s="89"/>
      <c r="G112" s="229"/>
      <c r="H112" s="229"/>
      <c r="I112" s="95">
        <f>IF(H112&lt;&gt;"",IF(H112&gt;=PROG!$D$10,"A","N.A"),"")</f>
      </c>
      <c r="K112" s="82"/>
      <c r="L112" s="82"/>
    </row>
    <row r="113" spans="1:12" s="83" customFormat="1" ht="12">
      <c r="A113" s="80">
        <v>111</v>
      </c>
      <c r="B113" s="89"/>
      <c r="C113" s="89"/>
      <c r="D113" s="229"/>
      <c r="E113" s="89"/>
      <c r="F113" s="89"/>
      <c r="G113" s="229"/>
      <c r="H113" s="229"/>
      <c r="I113" s="95">
        <f>IF(H113&lt;&gt;"",IF(H113&gt;=PROG!$D$10,"A","N.A"),"")</f>
      </c>
      <c r="K113" s="82"/>
      <c r="L113" s="82"/>
    </row>
    <row r="114" spans="1:12" s="83" customFormat="1" ht="12">
      <c r="A114" s="80">
        <v>112</v>
      </c>
      <c r="C114" s="89"/>
      <c r="D114" s="229"/>
      <c r="E114" s="89"/>
      <c r="F114" s="89"/>
      <c r="G114" s="229"/>
      <c r="H114" s="229"/>
      <c r="I114" s="95">
        <f>IF(H114&lt;&gt;"",IF(H114&gt;=PROG!$D$10,"A","N.A"),"")</f>
      </c>
      <c r="K114" s="82"/>
      <c r="L114" s="82"/>
    </row>
    <row r="115" spans="1:12" s="83" customFormat="1" ht="12">
      <c r="A115" s="80">
        <v>113</v>
      </c>
      <c r="B115" s="89"/>
      <c r="C115" s="89"/>
      <c r="D115" s="229"/>
      <c r="E115" s="89"/>
      <c r="F115" s="89"/>
      <c r="G115" s="229"/>
      <c r="H115" s="229"/>
      <c r="I115" s="95">
        <f>IF(H115&lt;&gt;"",IF(H115&gt;=PROG!$D$10,"A","N.A"),"")</f>
      </c>
      <c r="K115" s="82"/>
      <c r="L115" s="82"/>
    </row>
    <row r="116" spans="1:12" s="83" customFormat="1" ht="12">
      <c r="A116" s="80">
        <v>114</v>
      </c>
      <c r="B116" s="89"/>
      <c r="C116" s="89"/>
      <c r="D116" s="229"/>
      <c r="E116" s="89"/>
      <c r="F116" s="89"/>
      <c r="G116" s="229"/>
      <c r="H116" s="229"/>
      <c r="I116" s="95">
        <f>IF(H116&lt;&gt;"",IF(H116&gt;=PROG!$D$10,"A","N.A"),"")</f>
      </c>
      <c r="K116" s="82"/>
      <c r="L116" s="82"/>
    </row>
    <row r="117" spans="1:12" s="83" customFormat="1" ht="12">
      <c r="A117" s="80">
        <v>115</v>
      </c>
      <c r="C117" s="89"/>
      <c r="D117" s="229"/>
      <c r="E117" s="89"/>
      <c r="F117" s="89"/>
      <c r="G117" s="229"/>
      <c r="H117" s="229"/>
      <c r="I117" s="95">
        <f>IF(H117&lt;&gt;"",IF(H117&gt;=PROG!$D$10,"A","N.A"),"")</f>
      </c>
      <c r="K117" s="82"/>
      <c r="L117" s="82"/>
    </row>
    <row r="118" spans="1:12" s="83" customFormat="1" ht="12">
      <c r="A118" s="80">
        <v>116</v>
      </c>
      <c r="B118" s="89"/>
      <c r="C118" s="89"/>
      <c r="D118" s="229"/>
      <c r="E118" s="89"/>
      <c r="F118" s="89"/>
      <c r="G118" s="229"/>
      <c r="H118" s="229"/>
      <c r="I118" s="95">
        <f>IF(H118&lt;&gt;"",IF(H118&gt;=PROG!$D$10,"A","N.A"),"")</f>
      </c>
      <c r="K118" s="82"/>
      <c r="L118" s="82"/>
    </row>
    <row r="119" spans="1:12" s="83" customFormat="1" ht="12">
      <c r="A119" s="80">
        <v>117</v>
      </c>
      <c r="B119" s="89"/>
      <c r="C119" s="89"/>
      <c r="D119" s="229"/>
      <c r="E119" s="89"/>
      <c r="F119" s="89"/>
      <c r="G119" s="229"/>
      <c r="H119" s="229"/>
      <c r="I119" s="95">
        <f>IF(H119&lt;&gt;"",IF(H119&gt;=PROG!$D$10,"A","N.A"),"")</f>
      </c>
      <c r="K119" s="82"/>
      <c r="L119" s="82"/>
    </row>
    <row r="120" spans="1:12" s="83" customFormat="1" ht="12">
      <c r="A120" s="80">
        <v>118</v>
      </c>
      <c r="C120" s="89"/>
      <c r="D120" s="229"/>
      <c r="E120" s="89"/>
      <c r="F120" s="89"/>
      <c r="G120" s="229"/>
      <c r="H120" s="229"/>
      <c r="I120" s="95">
        <f>IF(H120&lt;&gt;"",IF(H120&gt;=PROG!$D$10,"A","N.A"),"")</f>
      </c>
      <c r="K120" s="82"/>
      <c r="L120" s="82"/>
    </row>
    <row r="121" spans="1:12" s="83" customFormat="1" ht="12">
      <c r="A121" s="80">
        <v>119</v>
      </c>
      <c r="B121" s="89"/>
      <c r="C121" s="89"/>
      <c r="D121" s="229"/>
      <c r="E121" s="89"/>
      <c r="F121" s="89"/>
      <c r="G121" s="229"/>
      <c r="H121" s="229"/>
      <c r="I121" s="95">
        <f>IF(H121&lt;&gt;"",IF(H121&gt;=PROG!$D$10,"A","N.A"),"")</f>
      </c>
      <c r="K121" s="82"/>
      <c r="L121" s="82"/>
    </row>
    <row r="122" spans="1:12" s="83" customFormat="1" ht="12">
      <c r="A122" s="80">
        <v>120</v>
      </c>
      <c r="B122" s="89"/>
      <c r="C122" s="89"/>
      <c r="D122" s="229"/>
      <c r="E122" s="89"/>
      <c r="F122" s="89"/>
      <c r="G122" s="229"/>
      <c r="H122" s="229"/>
      <c r="I122" s="95">
        <f>IF(H122&lt;&gt;"",IF(H122&gt;=PROG!$D$10,"A","N.A"),"")</f>
      </c>
      <c r="K122" s="82"/>
      <c r="L122" s="82"/>
    </row>
    <row r="123" spans="1:12" s="83" customFormat="1" ht="12">
      <c r="A123" s="80">
        <v>121</v>
      </c>
      <c r="C123" s="89"/>
      <c r="D123" s="229"/>
      <c r="E123" s="89"/>
      <c r="F123" s="89"/>
      <c r="G123" s="229"/>
      <c r="H123" s="229"/>
      <c r="I123" s="95">
        <f>IF(H123&lt;&gt;"",IF(H123&gt;=PROG!$D$10,"A","N.A"),"")</f>
      </c>
      <c r="K123" s="82"/>
      <c r="L123" s="82"/>
    </row>
    <row r="124" spans="1:12" s="83" customFormat="1" ht="12">
      <c r="A124" s="80">
        <v>122</v>
      </c>
      <c r="B124" s="89"/>
      <c r="C124" s="89"/>
      <c r="D124" s="229"/>
      <c r="E124" s="89"/>
      <c r="F124" s="89"/>
      <c r="G124" s="229"/>
      <c r="H124" s="229"/>
      <c r="I124" s="95">
        <f>IF(H124&lt;&gt;"",IF(H124&gt;=PROG!$D$10,"A","N.A"),"")</f>
      </c>
      <c r="K124" s="82"/>
      <c r="L124" s="82"/>
    </row>
    <row r="125" spans="1:12" s="83" customFormat="1" ht="12">
      <c r="A125" s="80">
        <v>123</v>
      </c>
      <c r="B125" s="89"/>
      <c r="C125" s="89"/>
      <c r="D125" s="229"/>
      <c r="E125" s="89"/>
      <c r="F125" s="89"/>
      <c r="G125" s="229"/>
      <c r="H125" s="229"/>
      <c r="I125" s="95">
        <f>IF(H125&lt;&gt;"",IF(H125&gt;=PROG!$D$10,"A","N.A"),"")</f>
      </c>
      <c r="K125" s="82"/>
      <c r="L125" s="82"/>
    </row>
    <row r="126" spans="1:12" s="83" customFormat="1" ht="12">
      <c r="A126" s="80">
        <v>124</v>
      </c>
      <c r="C126" s="89"/>
      <c r="D126" s="229"/>
      <c r="E126" s="89"/>
      <c r="F126" s="89"/>
      <c r="G126" s="229"/>
      <c r="H126" s="229"/>
      <c r="I126" s="95">
        <f>IF(H126&lt;&gt;"",IF(H126&gt;=PROG!$D$10,"A","N.A"),"")</f>
      </c>
      <c r="K126" s="82"/>
      <c r="L126" s="82"/>
    </row>
    <row r="127" spans="1:12" s="83" customFormat="1" ht="12">
      <c r="A127" s="80">
        <v>125</v>
      </c>
      <c r="B127" s="89"/>
      <c r="C127" s="89"/>
      <c r="D127" s="229"/>
      <c r="E127" s="89"/>
      <c r="F127" s="89"/>
      <c r="G127" s="229"/>
      <c r="H127" s="229"/>
      <c r="I127" s="95">
        <f>IF(H127&lt;&gt;"",IF(H127&gt;=PROG!$D$10,"A","N.A"),"")</f>
      </c>
      <c r="K127" s="82"/>
      <c r="L127" s="82"/>
    </row>
    <row r="128" spans="1:12" s="83" customFormat="1" ht="12">
      <c r="A128" s="80">
        <v>126</v>
      </c>
      <c r="B128" s="89"/>
      <c r="C128" s="89"/>
      <c r="D128" s="229"/>
      <c r="E128" s="89"/>
      <c r="F128" s="89"/>
      <c r="G128" s="229"/>
      <c r="H128" s="229"/>
      <c r="I128" s="95">
        <f>IF(H128&lt;&gt;"",IF(H128&gt;=PROG!$D$10,"A","N.A"),"")</f>
      </c>
      <c r="K128" s="82"/>
      <c r="L128" s="82"/>
    </row>
    <row r="129" spans="1:12" s="83" customFormat="1" ht="12">
      <c r="A129" s="80">
        <v>127</v>
      </c>
      <c r="B129" s="89"/>
      <c r="C129" s="89"/>
      <c r="D129" s="229"/>
      <c r="E129" s="89"/>
      <c r="F129" s="89"/>
      <c r="G129" s="229"/>
      <c r="H129" s="229"/>
      <c r="I129" s="95">
        <f>IF(H129&lt;&gt;"",IF(H129&gt;=PROG!$D$10,"A","N.A"),"")</f>
      </c>
      <c r="K129" s="82"/>
      <c r="L129" s="82"/>
    </row>
    <row r="130" spans="1:12" s="83" customFormat="1" ht="12">
      <c r="A130" s="80">
        <v>128</v>
      </c>
      <c r="B130" s="89"/>
      <c r="C130" s="89"/>
      <c r="D130" s="229"/>
      <c r="E130" s="89"/>
      <c r="F130" s="89"/>
      <c r="G130" s="229"/>
      <c r="H130" s="229"/>
      <c r="I130" s="95">
        <f>IF(H130&lt;&gt;"",IF(H130&gt;=PROG!$D$10,"A","N.A"),"")</f>
      </c>
      <c r="K130" s="82"/>
      <c r="L130" s="82"/>
    </row>
    <row r="131" spans="1:12" s="83" customFormat="1" ht="12">
      <c r="A131" s="80">
        <v>129</v>
      </c>
      <c r="C131" s="89"/>
      <c r="D131" s="229"/>
      <c r="E131" s="89"/>
      <c r="F131" s="89"/>
      <c r="G131" s="229"/>
      <c r="H131" s="229"/>
      <c r="I131" s="95">
        <f>IF(H131&lt;&gt;"",IF(H131&gt;=PROG!$D$10,"A","N.A"),"")</f>
      </c>
      <c r="K131" s="82"/>
      <c r="L131" s="82"/>
    </row>
    <row r="132" spans="1:12" s="83" customFormat="1" ht="12">
      <c r="A132" s="80">
        <v>130</v>
      </c>
      <c r="B132" s="89"/>
      <c r="C132" s="89"/>
      <c r="D132" s="229"/>
      <c r="E132" s="89"/>
      <c r="F132" s="89"/>
      <c r="G132" s="229"/>
      <c r="H132" s="229"/>
      <c r="I132" s="95">
        <f>IF(H132&lt;&gt;"",IF(H132&gt;=PROG!$D$10,"A","N.A"),"")</f>
      </c>
      <c r="K132" s="82"/>
      <c r="L132" s="82"/>
    </row>
    <row r="133" spans="1:12" s="83" customFormat="1" ht="12">
      <c r="A133" s="80">
        <v>131</v>
      </c>
      <c r="B133" s="89"/>
      <c r="C133" s="89"/>
      <c r="D133" s="229"/>
      <c r="E133" s="89"/>
      <c r="F133" s="89"/>
      <c r="G133" s="229"/>
      <c r="H133" s="229"/>
      <c r="I133" s="95">
        <f>IF(H133&lt;&gt;"",IF(H133&gt;=PROG!$D$10,"A","N.A"),"")</f>
      </c>
      <c r="K133" s="82"/>
      <c r="L133" s="82"/>
    </row>
    <row r="134" spans="1:12" s="83" customFormat="1" ht="12">
      <c r="A134" s="80">
        <v>132</v>
      </c>
      <c r="C134" s="89"/>
      <c r="D134" s="229"/>
      <c r="E134" s="89"/>
      <c r="F134" s="89"/>
      <c r="G134" s="229"/>
      <c r="H134" s="229"/>
      <c r="I134" s="95">
        <f>IF(H134&lt;&gt;"",IF(H134&gt;=PROG!$D$10,"A","N.A"),"")</f>
      </c>
      <c r="K134" s="82"/>
      <c r="L134" s="82"/>
    </row>
    <row r="135" spans="1:12" s="83" customFormat="1" ht="12">
      <c r="A135" s="80">
        <v>133</v>
      </c>
      <c r="B135" s="89"/>
      <c r="C135" s="89"/>
      <c r="D135" s="229"/>
      <c r="E135" s="89"/>
      <c r="F135" s="89"/>
      <c r="G135" s="229"/>
      <c r="H135" s="229"/>
      <c r="I135" s="95">
        <f>IF(H135&lt;&gt;"",IF(H135&gt;=PROG!$D$10,"A","N.A"),"")</f>
      </c>
      <c r="K135" s="82"/>
      <c r="L135" s="82"/>
    </row>
    <row r="136" spans="1:12" s="83" customFormat="1" ht="12">
      <c r="A136" s="80">
        <v>134</v>
      </c>
      <c r="B136" s="89"/>
      <c r="C136" s="89"/>
      <c r="D136" s="229"/>
      <c r="E136" s="89"/>
      <c r="F136" s="89"/>
      <c r="G136" s="229"/>
      <c r="H136" s="229"/>
      <c r="I136" s="95">
        <f>IF(H136&lt;&gt;"",IF(H136&gt;=PROG!$D$10,"A","N.A"),"")</f>
      </c>
      <c r="K136" s="82"/>
      <c r="L136" s="82"/>
    </row>
    <row r="137" spans="1:12" s="83" customFormat="1" ht="12">
      <c r="A137" s="80">
        <v>135</v>
      </c>
      <c r="C137" s="89"/>
      <c r="D137" s="229"/>
      <c r="E137" s="89"/>
      <c r="F137" s="89"/>
      <c r="G137" s="229"/>
      <c r="H137" s="229"/>
      <c r="I137" s="95">
        <f>IF(H137&lt;&gt;"",IF(H137&gt;=PROG!$D$10,"A","N.A"),"")</f>
      </c>
      <c r="K137" s="82"/>
      <c r="L137" s="82"/>
    </row>
    <row r="138" spans="1:12" s="83" customFormat="1" ht="12">
      <c r="A138" s="80">
        <v>136</v>
      </c>
      <c r="B138" s="89"/>
      <c r="C138" s="89"/>
      <c r="D138" s="229"/>
      <c r="E138" s="89"/>
      <c r="F138" s="89"/>
      <c r="G138" s="229"/>
      <c r="H138" s="229"/>
      <c r="I138" s="95">
        <f>IF(H138&lt;&gt;"",IF(H138&gt;=PROG!$D$10,"A","N.A"),"")</f>
      </c>
      <c r="K138" s="82"/>
      <c r="L138" s="82"/>
    </row>
    <row r="139" spans="1:12" s="83" customFormat="1" ht="12">
      <c r="A139" s="80">
        <v>137</v>
      </c>
      <c r="B139" s="89"/>
      <c r="C139" s="89"/>
      <c r="D139" s="229"/>
      <c r="E139" s="89"/>
      <c r="F139" s="89"/>
      <c r="G139" s="229"/>
      <c r="H139" s="229"/>
      <c r="I139" s="95">
        <f>IF(H139&lt;&gt;"",IF(H139&gt;=PROG!$D$10,"A","N.A"),"")</f>
      </c>
      <c r="K139" s="82"/>
      <c r="L139" s="82"/>
    </row>
    <row r="140" spans="1:12" s="83" customFormat="1" ht="12">
      <c r="A140" s="80">
        <v>138</v>
      </c>
      <c r="C140" s="89"/>
      <c r="D140" s="229"/>
      <c r="E140" s="89"/>
      <c r="F140" s="89"/>
      <c r="G140" s="229"/>
      <c r="H140" s="229"/>
      <c r="I140" s="95">
        <f>IF(H140&lt;&gt;"",IF(H140&gt;=PROG!$D$10,"A","N.A"),"")</f>
      </c>
      <c r="K140" s="82"/>
      <c r="L140" s="82"/>
    </row>
    <row r="141" spans="1:12" s="83" customFormat="1" ht="12">
      <c r="A141" s="80">
        <v>139</v>
      </c>
      <c r="B141" s="89"/>
      <c r="C141" s="89"/>
      <c r="D141" s="229"/>
      <c r="E141" s="89"/>
      <c r="F141" s="89"/>
      <c r="G141" s="229"/>
      <c r="H141" s="229"/>
      <c r="I141" s="95">
        <f>IF(H141&lt;&gt;"",IF(H141&gt;=PROG!$D$10,"A","N.A"),"")</f>
      </c>
      <c r="K141" s="82"/>
      <c r="L141" s="82"/>
    </row>
    <row r="142" spans="1:12" s="83" customFormat="1" ht="12">
      <c r="A142" s="80">
        <v>140</v>
      </c>
      <c r="B142" s="89"/>
      <c r="C142" s="89"/>
      <c r="D142" s="229"/>
      <c r="E142" s="89"/>
      <c r="F142" s="89"/>
      <c r="G142" s="229"/>
      <c r="H142" s="229"/>
      <c r="I142" s="95">
        <f>IF(H142&lt;&gt;"",IF(H142&gt;=PROG!$D$10,"A","N.A"),"")</f>
      </c>
      <c r="K142" s="82"/>
      <c r="L142" s="82"/>
    </row>
    <row r="143" spans="1:12" s="83" customFormat="1" ht="12">
      <c r="A143" s="80">
        <v>141</v>
      </c>
      <c r="C143" s="89"/>
      <c r="D143" s="229"/>
      <c r="E143" s="89"/>
      <c r="F143" s="89"/>
      <c r="G143" s="229"/>
      <c r="H143" s="229"/>
      <c r="I143" s="95">
        <f>IF(H143&lt;&gt;"",IF(H143&gt;=PROG!$D$10,"A","N.A"),"")</f>
      </c>
      <c r="K143" s="82"/>
      <c r="L143" s="82"/>
    </row>
    <row r="144" spans="1:12" s="83" customFormat="1" ht="12">
      <c r="A144" s="80">
        <v>142</v>
      </c>
      <c r="B144" s="89"/>
      <c r="C144" s="89"/>
      <c r="D144" s="229"/>
      <c r="E144" s="89"/>
      <c r="F144" s="89"/>
      <c r="G144" s="229"/>
      <c r="H144" s="229"/>
      <c r="I144" s="95">
        <f>IF(H144&lt;&gt;"",IF(H144&gt;=PROG!$D$10,"A","N.A"),"")</f>
      </c>
      <c r="K144" s="82"/>
      <c r="L144" s="82"/>
    </row>
    <row r="145" spans="1:12" s="83" customFormat="1" ht="12">
      <c r="A145" s="80">
        <v>143</v>
      </c>
      <c r="B145" s="89"/>
      <c r="C145" s="89"/>
      <c r="D145" s="229"/>
      <c r="E145" s="89"/>
      <c r="F145" s="89"/>
      <c r="G145" s="229"/>
      <c r="H145" s="229"/>
      <c r="I145" s="95">
        <f>IF(H145&lt;&gt;"",IF(H145&gt;=PROG!$D$10,"A","N.A"),"")</f>
      </c>
      <c r="K145" s="82"/>
      <c r="L145" s="82"/>
    </row>
    <row r="146" spans="1:12" s="83" customFormat="1" ht="12">
      <c r="A146" s="80">
        <v>144</v>
      </c>
      <c r="C146" s="89"/>
      <c r="D146" s="229"/>
      <c r="E146" s="89"/>
      <c r="F146" s="89"/>
      <c r="G146" s="229"/>
      <c r="H146" s="229"/>
      <c r="I146" s="95">
        <f>IF(H146&lt;&gt;"",IF(H146&gt;=PROG!$D$10,"A","N.A"),"")</f>
      </c>
      <c r="K146" s="82"/>
      <c r="L146" s="82"/>
    </row>
    <row r="147" spans="1:12" s="83" customFormat="1" ht="12">
      <c r="A147" s="80">
        <v>145</v>
      </c>
      <c r="B147" s="89"/>
      <c r="C147" s="89"/>
      <c r="D147" s="229"/>
      <c r="E147" s="89"/>
      <c r="F147" s="89"/>
      <c r="G147" s="229"/>
      <c r="H147" s="229"/>
      <c r="I147" s="95">
        <f>IF(H147&lt;&gt;"",IF(H147&gt;=PROG!$D$10,"A","N.A"),"")</f>
      </c>
      <c r="K147" s="82"/>
      <c r="L147" s="82"/>
    </row>
    <row r="148" spans="1:12" s="83" customFormat="1" ht="12">
      <c r="A148" s="80">
        <v>146</v>
      </c>
      <c r="B148" s="89"/>
      <c r="C148" s="89"/>
      <c r="D148" s="229"/>
      <c r="E148" s="89"/>
      <c r="F148" s="89"/>
      <c r="G148" s="229"/>
      <c r="H148" s="229"/>
      <c r="I148" s="95">
        <f>IF(H148&lt;&gt;"",IF(H148&gt;=PROG!$D$10,"A","N.A"),"")</f>
      </c>
      <c r="K148" s="82"/>
      <c r="L148" s="82"/>
    </row>
    <row r="149" spans="1:12" s="83" customFormat="1" ht="12">
      <c r="A149" s="80">
        <v>147</v>
      </c>
      <c r="C149" s="89"/>
      <c r="D149" s="229"/>
      <c r="E149" s="89"/>
      <c r="F149" s="89"/>
      <c r="G149" s="229"/>
      <c r="H149" s="229"/>
      <c r="I149" s="95">
        <f>IF(H149&lt;&gt;"",IF(H149&gt;=PROG!$D$10,"A","N.A"),"")</f>
      </c>
      <c r="K149" s="82"/>
      <c r="L149" s="82"/>
    </row>
    <row r="150" spans="1:12" s="83" customFormat="1" ht="12">
      <c r="A150" s="80">
        <v>148</v>
      </c>
      <c r="B150" s="89"/>
      <c r="C150" s="89"/>
      <c r="D150" s="229"/>
      <c r="E150" s="89"/>
      <c r="F150" s="89"/>
      <c r="G150" s="229"/>
      <c r="H150" s="229"/>
      <c r="I150" s="95">
        <f>IF(H150&lt;&gt;"",IF(H150&gt;=PROG!$D$10,"A","N.A"),"")</f>
      </c>
      <c r="K150" s="82"/>
      <c r="L150" s="82"/>
    </row>
    <row r="151" spans="1:12" s="83" customFormat="1" ht="12">
      <c r="A151" s="80">
        <v>149</v>
      </c>
      <c r="B151" s="89"/>
      <c r="C151" s="89"/>
      <c r="D151" s="229"/>
      <c r="E151" s="89"/>
      <c r="F151" s="89"/>
      <c r="G151" s="229"/>
      <c r="H151" s="229"/>
      <c r="I151" s="95">
        <f>IF(H151&lt;&gt;"",IF(H151&gt;=PROG!$D$10,"A","N.A"),"")</f>
      </c>
      <c r="K151" s="82"/>
      <c r="L151" s="82"/>
    </row>
    <row r="152" spans="1:12" s="83" customFormat="1" ht="12">
      <c r="A152" s="80">
        <v>150</v>
      </c>
      <c r="C152" s="89"/>
      <c r="D152" s="229"/>
      <c r="E152" s="89"/>
      <c r="F152" s="89"/>
      <c r="G152" s="229"/>
      <c r="H152" s="229"/>
      <c r="I152" s="95">
        <f>IF(H152&lt;&gt;"",IF(H152&gt;=PROG!$D$10,"A","N.A"),"")</f>
      </c>
      <c r="K152" s="82"/>
      <c r="L152" s="82"/>
    </row>
    <row r="153" spans="1:12" s="83" customFormat="1" ht="12">
      <c r="A153" s="80">
        <v>151</v>
      </c>
      <c r="B153" s="89"/>
      <c r="C153" s="89"/>
      <c r="D153" s="229"/>
      <c r="E153" s="89"/>
      <c r="F153" s="89"/>
      <c r="G153" s="229"/>
      <c r="H153" s="229"/>
      <c r="I153" s="95">
        <f>IF(H153&lt;&gt;"",IF(H153&gt;=PROG!$D$10,"A","N.A"),"")</f>
      </c>
      <c r="K153" s="82"/>
      <c r="L153" s="82"/>
    </row>
    <row r="154" spans="1:12" s="83" customFormat="1" ht="12">
      <c r="A154" s="80">
        <v>152</v>
      </c>
      <c r="B154" s="89"/>
      <c r="C154" s="89"/>
      <c r="D154" s="229"/>
      <c r="E154" s="89"/>
      <c r="F154" s="89"/>
      <c r="G154" s="229"/>
      <c r="H154" s="229"/>
      <c r="I154" s="95">
        <f>IF(H154&lt;&gt;"",IF(H154&gt;=PROG!$D$10,"A","N.A"),"")</f>
      </c>
      <c r="K154" s="82"/>
      <c r="L154" s="82"/>
    </row>
    <row r="155" spans="1:12" s="83" customFormat="1" ht="12">
      <c r="A155" s="80">
        <v>153</v>
      </c>
      <c r="B155" s="89"/>
      <c r="C155" s="89"/>
      <c r="D155" s="229"/>
      <c r="E155" s="89"/>
      <c r="F155" s="89"/>
      <c r="G155" s="229"/>
      <c r="H155" s="229"/>
      <c r="I155" s="95">
        <f>IF(H155&lt;&gt;"",IF(H155&gt;=PROG!$D$10,"A","N.A"),"")</f>
      </c>
      <c r="K155" s="82"/>
      <c r="L155" s="82"/>
    </row>
    <row r="156" spans="1:12" s="83" customFormat="1" ht="12">
      <c r="A156" s="80">
        <v>154</v>
      </c>
      <c r="B156" s="89"/>
      <c r="C156" s="89"/>
      <c r="D156" s="229"/>
      <c r="E156" s="89"/>
      <c r="F156" s="89"/>
      <c r="G156" s="229"/>
      <c r="H156" s="229"/>
      <c r="I156" s="95">
        <f>IF(H156&lt;&gt;"",IF(H156&gt;=PROG!$D$10,"A","N.A"),"")</f>
      </c>
      <c r="K156" s="82"/>
      <c r="L156" s="82"/>
    </row>
    <row r="157" spans="1:12" s="83" customFormat="1" ht="12">
      <c r="A157" s="80">
        <v>155</v>
      </c>
      <c r="C157" s="89"/>
      <c r="D157" s="229"/>
      <c r="E157" s="89"/>
      <c r="F157" s="89"/>
      <c r="G157" s="229"/>
      <c r="H157" s="229"/>
      <c r="I157" s="95">
        <f>IF(H157&lt;&gt;"",IF(H157&gt;=PROG!$D$10,"A","N.A"),"")</f>
      </c>
      <c r="K157" s="82"/>
      <c r="L157" s="82"/>
    </row>
    <row r="158" spans="1:12" s="83" customFormat="1" ht="12">
      <c r="A158" s="80">
        <v>156</v>
      </c>
      <c r="B158" s="89"/>
      <c r="C158" s="89"/>
      <c r="D158" s="229"/>
      <c r="E158" s="89"/>
      <c r="F158" s="89"/>
      <c r="G158" s="229"/>
      <c r="H158" s="229"/>
      <c r="I158" s="95">
        <f>IF(H158&lt;&gt;"",IF(H158&gt;=PROG!$D$10,"A","N.A"),"")</f>
      </c>
      <c r="K158" s="82"/>
      <c r="L158" s="82"/>
    </row>
    <row r="159" spans="1:12" s="83" customFormat="1" ht="12">
      <c r="A159" s="80">
        <v>157</v>
      </c>
      <c r="B159" s="89"/>
      <c r="C159" s="89"/>
      <c r="D159" s="229"/>
      <c r="E159" s="89"/>
      <c r="F159" s="89"/>
      <c r="G159" s="229"/>
      <c r="H159" s="229"/>
      <c r="I159" s="95">
        <f>IF(H159&lt;&gt;"",IF(H159&gt;=PROG!$D$10,"A","N.A"),"")</f>
      </c>
      <c r="K159" s="82"/>
      <c r="L159" s="82"/>
    </row>
    <row r="160" spans="1:12" s="83" customFormat="1" ht="12">
      <c r="A160" s="80">
        <v>158</v>
      </c>
      <c r="C160" s="89"/>
      <c r="D160" s="229"/>
      <c r="E160" s="89"/>
      <c r="F160" s="89"/>
      <c r="G160" s="229"/>
      <c r="H160" s="229"/>
      <c r="I160" s="95">
        <f>IF(H160&lt;&gt;"",IF(H160&gt;=PROG!$D$10,"A","N.A"),"")</f>
      </c>
      <c r="K160" s="82"/>
      <c r="L160" s="82"/>
    </row>
    <row r="161" spans="1:12" s="83" customFormat="1" ht="12">
      <c r="A161" s="80">
        <v>159</v>
      </c>
      <c r="B161" s="89"/>
      <c r="C161" s="89"/>
      <c r="D161" s="229"/>
      <c r="E161" s="89"/>
      <c r="F161" s="89"/>
      <c r="G161" s="229"/>
      <c r="H161" s="229"/>
      <c r="I161" s="95">
        <f>IF(H161&lt;&gt;"",IF(H161&gt;=PROG!$D$10,"A","N.A"),"")</f>
      </c>
      <c r="K161" s="82"/>
      <c r="L161" s="82"/>
    </row>
    <row r="162" spans="1:12" s="83" customFormat="1" ht="12">
      <c r="A162" s="80">
        <v>160</v>
      </c>
      <c r="B162" s="89"/>
      <c r="C162" s="89"/>
      <c r="D162" s="229"/>
      <c r="E162" s="89"/>
      <c r="F162" s="89"/>
      <c r="G162" s="229"/>
      <c r="H162" s="229"/>
      <c r="I162" s="95">
        <f>IF(H162&lt;&gt;"",IF(H162&gt;=PROG!$D$10,"A","N.A"),"")</f>
      </c>
      <c r="K162" s="82"/>
      <c r="L162" s="82"/>
    </row>
    <row r="163" spans="1:12" s="83" customFormat="1" ht="12">
      <c r="A163" s="80">
        <v>161</v>
      </c>
      <c r="C163" s="89"/>
      <c r="D163" s="229"/>
      <c r="E163" s="89"/>
      <c r="F163" s="89"/>
      <c r="G163" s="229"/>
      <c r="H163" s="229"/>
      <c r="I163" s="95">
        <f>IF(H163&lt;&gt;"",IF(H163&gt;=PROG!$D$10,"A","N.A"),"")</f>
      </c>
      <c r="K163" s="82"/>
      <c r="L163" s="82"/>
    </row>
    <row r="164" spans="1:12" s="83" customFormat="1" ht="12">
      <c r="A164" s="80">
        <v>162</v>
      </c>
      <c r="B164" s="89"/>
      <c r="C164" s="89"/>
      <c r="D164" s="229"/>
      <c r="E164" s="89"/>
      <c r="F164" s="89"/>
      <c r="G164" s="229"/>
      <c r="H164" s="229"/>
      <c r="I164" s="95">
        <f>IF(H164&lt;&gt;"",IF(H164&gt;=PROG!$D$10,"A","N.A"),"")</f>
      </c>
      <c r="K164" s="82"/>
      <c r="L164" s="82"/>
    </row>
    <row r="165" spans="1:12" s="83" customFormat="1" ht="12">
      <c r="A165" s="80">
        <v>163</v>
      </c>
      <c r="B165" s="89"/>
      <c r="C165" s="89"/>
      <c r="D165" s="229"/>
      <c r="E165" s="89"/>
      <c r="F165" s="89"/>
      <c r="G165" s="229"/>
      <c r="H165" s="229"/>
      <c r="I165" s="95">
        <f>IF(H165&lt;&gt;"",IF(H165&gt;=PROG!$D$10,"A","N.A"),"")</f>
      </c>
      <c r="K165" s="82"/>
      <c r="L165" s="82"/>
    </row>
    <row r="166" spans="1:12" s="83" customFormat="1" ht="12">
      <c r="A166" s="80">
        <v>164</v>
      </c>
      <c r="C166" s="89"/>
      <c r="D166" s="229"/>
      <c r="E166" s="89"/>
      <c r="F166" s="89"/>
      <c r="G166" s="229"/>
      <c r="H166" s="229"/>
      <c r="I166" s="95">
        <f>IF(H166&lt;&gt;"",IF(H166&gt;=PROG!$D$10,"A","N.A"),"")</f>
      </c>
      <c r="K166" s="82"/>
      <c r="L166" s="82"/>
    </row>
    <row r="167" spans="1:12" s="83" customFormat="1" ht="12">
      <c r="A167" s="80">
        <v>165</v>
      </c>
      <c r="B167" s="89"/>
      <c r="C167" s="89"/>
      <c r="D167" s="229"/>
      <c r="E167" s="89"/>
      <c r="F167" s="89"/>
      <c r="G167" s="229"/>
      <c r="H167" s="229"/>
      <c r="I167" s="95">
        <f>IF(H167&lt;&gt;"",IF(H167&gt;=PROG!$D$10,"A","N.A"),"")</f>
      </c>
      <c r="K167" s="82"/>
      <c r="L167" s="82"/>
    </row>
    <row r="168" spans="1:12" s="83" customFormat="1" ht="12">
      <c r="A168" s="80">
        <v>166</v>
      </c>
      <c r="B168" s="89"/>
      <c r="C168" s="89"/>
      <c r="D168" s="229"/>
      <c r="E168" s="89"/>
      <c r="F168" s="89"/>
      <c r="G168" s="229"/>
      <c r="H168" s="229"/>
      <c r="I168" s="95">
        <f>IF(H168&lt;&gt;"",IF(H168&gt;=PROG!$D$10,"A","N.A"),"")</f>
      </c>
      <c r="K168" s="82"/>
      <c r="L168" s="82"/>
    </row>
    <row r="169" spans="1:12" s="83" customFormat="1" ht="12">
      <c r="A169" s="80">
        <v>167</v>
      </c>
      <c r="C169" s="89"/>
      <c r="D169" s="229"/>
      <c r="E169" s="89"/>
      <c r="F169" s="89"/>
      <c r="G169" s="229"/>
      <c r="H169" s="229"/>
      <c r="I169" s="95">
        <f>IF(H169&lt;&gt;"",IF(H169&gt;=PROG!$D$10,"A","N.A"),"")</f>
      </c>
      <c r="K169" s="82"/>
      <c r="L169" s="82"/>
    </row>
    <row r="170" spans="1:12" s="83" customFormat="1" ht="12">
      <c r="A170" s="80">
        <v>168</v>
      </c>
      <c r="B170" s="89"/>
      <c r="C170" s="89"/>
      <c r="D170" s="229"/>
      <c r="E170" s="89"/>
      <c r="F170" s="89"/>
      <c r="G170" s="229"/>
      <c r="H170" s="229"/>
      <c r="I170" s="95">
        <f>IF(H170&lt;&gt;"",IF(H170&gt;=PROG!$D$10,"A","N.A"),"")</f>
      </c>
      <c r="K170" s="82"/>
      <c r="L170" s="82"/>
    </row>
    <row r="171" spans="1:12" s="83" customFormat="1" ht="12">
      <c r="A171" s="80">
        <v>169</v>
      </c>
      <c r="B171" s="89"/>
      <c r="C171" s="89"/>
      <c r="D171" s="229"/>
      <c r="E171" s="89"/>
      <c r="F171" s="89"/>
      <c r="G171" s="229"/>
      <c r="H171" s="229"/>
      <c r="I171" s="95">
        <f>IF(H171&lt;&gt;"",IF(H171&gt;=PROG!$D$10,"A","N.A"),"")</f>
      </c>
      <c r="K171" s="82"/>
      <c r="L171" s="82"/>
    </row>
    <row r="172" spans="1:12" s="83" customFormat="1" ht="12">
      <c r="A172" s="80">
        <v>170</v>
      </c>
      <c r="C172" s="89"/>
      <c r="D172" s="229"/>
      <c r="E172" s="89"/>
      <c r="F172" s="89"/>
      <c r="G172" s="229"/>
      <c r="H172" s="229"/>
      <c r="I172" s="95">
        <f>IF(H172&lt;&gt;"",IF(H172&gt;=PROG!$D$10,"A","N.A"),"")</f>
      </c>
      <c r="K172" s="82"/>
      <c r="L172" s="82"/>
    </row>
    <row r="173" spans="1:12" s="83" customFormat="1" ht="12">
      <c r="A173" s="80">
        <v>171</v>
      </c>
      <c r="B173" s="89"/>
      <c r="C173" s="89"/>
      <c r="D173" s="229"/>
      <c r="E173" s="89"/>
      <c r="F173" s="89"/>
      <c r="G173" s="229"/>
      <c r="H173" s="229"/>
      <c r="I173" s="95">
        <f>IF(H173&lt;&gt;"",IF(H173&gt;=PROG!$D$10,"A","N.A"),"")</f>
      </c>
      <c r="K173" s="82"/>
      <c r="L173" s="82"/>
    </row>
    <row r="174" spans="1:12" s="83" customFormat="1" ht="12">
      <c r="A174" s="80">
        <v>172</v>
      </c>
      <c r="B174" s="89"/>
      <c r="C174" s="89"/>
      <c r="D174" s="229"/>
      <c r="E174" s="89"/>
      <c r="F174" s="89"/>
      <c r="G174" s="229"/>
      <c r="H174" s="229"/>
      <c r="I174" s="95">
        <f>IF(H174&lt;&gt;"",IF(H174&gt;=PROG!$D$10,"A","N.A"),"")</f>
      </c>
      <c r="K174" s="82"/>
      <c r="L174" s="82"/>
    </row>
    <row r="175" spans="1:12" s="83" customFormat="1" ht="12">
      <c r="A175" s="80">
        <v>173</v>
      </c>
      <c r="C175" s="89"/>
      <c r="D175" s="229"/>
      <c r="E175" s="89"/>
      <c r="F175" s="89"/>
      <c r="G175" s="229"/>
      <c r="H175" s="229"/>
      <c r="I175" s="95">
        <f>IF(H175&lt;&gt;"",IF(H175&gt;=PROG!$D$10,"A","N.A"),"")</f>
      </c>
      <c r="K175" s="82"/>
      <c r="L175" s="82"/>
    </row>
    <row r="176" spans="1:12" s="83" customFormat="1" ht="12">
      <c r="A176" s="80">
        <v>174</v>
      </c>
      <c r="B176" s="89"/>
      <c r="C176" s="89"/>
      <c r="D176" s="229"/>
      <c r="E176" s="89"/>
      <c r="F176" s="89"/>
      <c r="G176" s="229"/>
      <c r="H176" s="229"/>
      <c r="I176" s="95">
        <f>IF(H176&lt;&gt;"",IF(H176&gt;=PROG!$D$10,"A","N.A"),"")</f>
      </c>
      <c r="K176" s="82"/>
      <c r="L176" s="82"/>
    </row>
    <row r="177" spans="1:12" s="83" customFormat="1" ht="12">
      <c r="A177" s="80">
        <v>175</v>
      </c>
      <c r="B177" s="89"/>
      <c r="C177" s="89"/>
      <c r="D177" s="229"/>
      <c r="E177" s="89"/>
      <c r="F177" s="89"/>
      <c r="G177" s="229"/>
      <c r="H177" s="229"/>
      <c r="I177" s="95">
        <f>IF(H177&lt;&gt;"",IF(H177&gt;=PROG!$D$10,"A","N.A"),"")</f>
      </c>
      <c r="K177" s="82"/>
      <c r="L177" s="82"/>
    </row>
    <row r="178" spans="1:12" s="83" customFormat="1" ht="12">
      <c r="A178" s="80">
        <v>176</v>
      </c>
      <c r="C178" s="89"/>
      <c r="D178" s="229"/>
      <c r="E178" s="89"/>
      <c r="F178" s="89"/>
      <c r="G178" s="229"/>
      <c r="H178" s="229"/>
      <c r="I178" s="95">
        <f>IF(H178&lt;&gt;"",IF(H178&gt;=PROG!$D$10,"A","N.A"),"")</f>
      </c>
      <c r="K178" s="82"/>
      <c r="L178" s="82"/>
    </row>
    <row r="179" spans="1:12" s="83" customFormat="1" ht="12">
      <c r="A179" s="80">
        <v>177</v>
      </c>
      <c r="B179" s="89"/>
      <c r="C179" s="89"/>
      <c r="D179" s="229"/>
      <c r="E179" s="89"/>
      <c r="F179" s="89"/>
      <c r="G179" s="229"/>
      <c r="H179" s="229"/>
      <c r="I179" s="95">
        <f>IF(H179&lt;&gt;"",IF(H179&gt;=PROG!$D$10,"A","N.A"),"")</f>
      </c>
      <c r="K179" s="82"/>
      <c r="L179" s="82"/>
    </row>
    <row r="180" spans="1:12" s="83" customFormat="1" ht="12">
      <c r="A180" s="80">
        <v>178</v>
      </c>
      <c r="B180" s="89"/>
      <c r="C180" s="89"/>
      <c r="D180" s="229"/>
      <c r="E180" s="89"/>
      <c r="F180" s="89"/>
      <c r="G180" s="229"/>
      <c r="H180" s="229"/>
      <c r="I180" s="95">
        <f>IF(H180&lt;&gt;"",IF(H180&gt;=PROG!$D$10,"A","N.A"),"")</f>
      </c>
      <c r="K180" s="82"/>
      <c r="L180" s="82"/>
    </row>
    <row r="181" spans="1:12" s="83" customFormat="1" ht="12">
      <c r="A181" s="80">
        <v>179</v>
      </c>
      <c r="B181" s="89"/>
      <c r="C181" s="89"/>
      <c r="D181" s="229"/>
      <c r="E181" s="89"/>
      <c r="F181" s="89"/>
      <c r="G181" s="229"/>
      <c r="H181" s="229"/>
      <c r="I181" s="95">
        <f>IF(H181&lt;&gt;"",IF(H181&gt;=PROG!$D$10,"A","N.A"),"")</f>
      </c>
      <c r="K181" s="82"/>
      <c r="L181" s="82"/>
    </row>
    <row r="182" spans="1:12" s="83" customFormat="1" ht="12">
      <c r="A182" s="80">
        <v>180</v>
      </c>
      <c r="B182" s="89"/>
      <c r="C182" s="89"/>
      <c r="D182" s="229"/>
      <c r="E182" s="89"/>
      <c r="F182" s="89"/>
      <c r="G182" s="229"/>
      <c r="H182" s="229"/>
      <c r="I182" s="95">
        <f>IF(H182&lt;&gt;"",IF(H182&gt;=PROG!$D$10,"A","N.A"),"")</f>
      </c>
      <c r="K182" s="82"/>
      <c r="L182" s="82"/>
    </row>
    <row r="183" spans="1:12" s="83" customFormat="1" ht="12">
      <c r="A183" s="80">
        <v>181</v>
      </c>
      <c r="C183" s="89"/>
      <c r="D183" s="229"/>
      <c r="E183" s="89"/>
      <c r="F183" s="89"/>
      <c r="G183" s="229"/>
      <c r="H183" s="229"/>
      <c r="I183" s="95">
        <f>IF(H183&lt;&gt;"",IF(H183&gt;=PROG!$D$10,"A","N.A"),"")</f>
      </c>
      <c r="K183" s="82"/>
      <c r="L183" s="82"/>
    </row>
    <row r="184" spans="1:12" s="83" customFormat="1" ht="12">
      <c r="A184" s="80">
        <v>182</v>
      </c>
      <c r="B184" s="89"/>
      <c r="C184" s="89"/>
      <c r="D184" s="229"/>
      <c r="E184" s="89"/>
      <c r="F184" s="89"/>
      <c r="G184" s="229"/>
      <c r="H184" s="229"/>
      <c r="I184" s="95">
        <f>IF(H184&lt;&gt;"",IF(H184&gt;=PROG!$D$10,"A","N.A"),"")</f>
      </c>
      <c r="K184" s="82"/>
      <c r="L184" s="82"/>
    </row>
    <row r="185" spans="1:12" s="83" customFormat="1" ht="12">
      <c r="A185" s="80">
        <v>183</v>
      </c>
      <c r="B185" s="89"/>
      <c r="C185" s="89"/>
      <c r="D185" s="229"/>
      <c r="E185" s="89"/>
      <c r="F185" s="89"/>
      <c r="G185" s="229"/>
      <c r="H185" s="229"/>
      <c r="I185" s="95">
        <f>IF(H185&lt;&gt;"",IF(H185&gt;=PROG!$D$10,"A","N.A"),"")</f>
      </c>
      <c r="K185" s="82"/>
      <c r="L185" s="82"/>
    </row>
    <row r="186" spans="1:12" s="83" customFormat="1" ht="12">
      <c r="A186" s="80">
        <v>184</v>
      </c>
      <c r="C186" s="89"/>
      <c r="D186" s="229"/>
      <c r="E186" s="89"/>
      <c r="F186" s="89"/>
      <c r="G186" s="229"/>
      <c r="H186" s="229"/>
      <c r="I186" s="95">
        <f>IF(H186&lt;&gt;"",IF(H186&gt;=PROG!$D$10,"A","N.A"),"")</f>
      </c>
      <c r="K186" s="82"/>
      <c r="L186" s="82"/>
    </row>
    <row r="187" spans="1:12" s="83" customFormat="1" ht="12">
      <c r="A187" s="80">
        <v>185</v>
      </c>
      <c r="B187" s="89"/>
      <c r="C187" s="89"/>
      <c r="D187" s="229"/>
      <c r="E187" s="89"/>
      <c r="F187" s="89"/>
      <c r="G187" s="229"/>
      <c r="H187" s="229"/>
      <c r="I187" s="95">
        <f>IF(H187&lt;&gt;"",IF(H187&gt;=PROG!$D$10,"A","N.A"),"")</f>
      </c>
      <c r="K187" s="82"/>
      <c r="L187" s="82"/>
    </row>
    <row r="188" spans="1:12" s="83" customFormat="1" ht="12">
      <c r="A188" s="80">
        <v>186</v>
      </c>
      <c r="B188" s="89"/>
      <c r="C188" s="89"/>
      <c r="D188" s="229"/>
      <c r="E188" s="89"/>
      <c r="F188" s="89"/>
      <c r="G188" s="229"/>
      <c r="H188" s="229"/>
      <c r="I188" s="95">
        <f>IF(H188&lt;&gt;"",IF(H188&gt;=PROG!$D$10,"A","N.A"),"")</f>
      </c>
      <c r="K188" s="82"/>
      <c r="L188" s="82"/>
    </row>
    <row r="189" spans="1:12" s="83" customFormat="1" ht="12">
      <c r="A189" s="80">
        <v>187</v>
      </c>
      <c r="C189" s="89"/>
      <c r="D189" s="229"/>
      <c r="E189" s="89"/>
      <c r="F189" s="89"/>
      <c r="G189" s="229"/>
      <c r="H189" s="229"/>
      <c r="I189" s="95">
        <f>IF(H189&lt;&gt;"",IF(H189&gt;=PROG!$D$10,"A","N.A"),"")</f>
      </c>
      <c r="K189" s="82"/>
      <c r="L189" s="82"/>
    </row>
    <row r="190" spans="1:12" s="83" customFormat="1" ht="12">
      <c r="A190" s="80">
        <v>188</v>
      </c>
      <c r="B190" s="89"/>
      <c r="C190" s="89"/>
      <c r="D190" s="229"/>
      <c r="E190" s="89"/>
      <c r="F190" s="89"/>
      <c r="G190" s="229"/>
      <c r="H190" s="229"/>
      <c r="I190" s="95">
        <f>IF(H190&lt;&gt;"",IF(H190&gt;=PROG!$D$10,"A","N.A"),"")</f>
      </c>
      <c r="K190" s="82"/>
      <c r="L190" s="82"/>
    </row>
    <row r="191" spans="1:12" s="83" customFormat="1" ht="12">
      <c r="A191" s="80">
        <v>189</v>
      </c>
      <c r="B191" s="89"/>
      <c r="C191" s="89"/>
      <c r="D191" s="229"/>
      <c r="E191" s="89"/>
      <c r="F191" s="89"/>
      <c r="G191" s="229"/>
      <c r="H191" s="229"/>
      <c r="I191" s="95">
        <f>IF(H191&lt;&gt;"",IF(H191&gt;=PROG!$D$10,"A","N.A"),"")</f>
      </c>
      <c r="K191" s="82"/>
      <c r="L191" s="82"/>
    </row>
    <row r="192" spans="1:12" s="83" customFormat="1" ht="12">
      <c r="A192" s="80">
        <v>190</v>
      </c>
      <c r="C192" s="89"/>
      <c r="D192" s="229"/>
      <c r="E192" s="89"/>
      <c r="F192" s="89"/>
      <c r="G192" s="229"/>
      <c r="H192" s="229"/>
      <c r="I192" s="95">
        <f>IF(H192&lt;&gt;"",IF(H192&gt;=PROG!$D$10,"A","N.A"),"")</f>
      </c>
      <c r="K192" s="82"/>
      <c r="L192" s="82"/>
    </row>
    <row r="193" spans="1:12" s="83" customFormat="1" ht="12">
      <c r="A193" s="80">
        <v>191</v>
      </c>
      <c r="B193" s="89"/>
      <c r="C193" s="89"/>
      <c r="D193" s="229"/>
      <c r="E193" s="89"/>
      <c r="F193" s="89"/>
      <c r="G193" s="229"/>
      <c r="H193" s="229"/>
      <c r="I193" s="95">
        <f>IF(H193&lt;&gt;"",IF(H193&gt;=PROG!$D$10,"A","N.A"),"")</f>
      </c>
      <c r="K193" s="82"/>
      <c r="L193" s="82"/>
    </row>
    <row r="194" spans="1:12" s="83" customFormat="1" ht="12">
      <c r="A194" s="80">
        <v>192</v>
      </c>
      <c r="B194" s="89"/>
      <c r="C194" s="89"/>
      <c r="D194" s="229"/>
      <c r="E194" s="89"/>
      <c r="F194" s="89"/>
      <c r="G194" s="229"/>
      <c r="H194" s="229"/>
      <c r="I194" s="95">
        <f>IF(H194&lt;&gt;"",IF(H194&gt;=PROG!$D$10,"A","N.A"),"")</f>
      </c>
      <c r="K194" s="82"/>
      <c r="L194" s="82"/>
    </row>
    <row r="195" spans="1:12" s="83" customFormat="1" ht="12">
      <c r="A195" s="80">
        <v>193</v>
      </c>
      <c r="C195" s="89"/>
      <c r="D195" s="229"/>
      <c r="E195" s="89"/>
      <c r="F195" s="89"/>
      <c r="G195" s="229"/>
      <c r="H195" s="229"/>
      <c r="I195" s="95">
        <f>IF(H195&lt;&gt;"",IF(H195&gt;=PROG!$D$10,"A","N.A"),"")</f>
      </c>
      <c r="K195" s="82"/>
      <c r="L195" s="82"/>
    </row>
    <row r="196" spans="1:12" s="83" customFormat="1" ht="12">
      <c r="A196" s="80">
        <v>194</v>
      </c>
      <c r="B196" s="89"/>
      <c r="C196" s="89"/>
      <c r="D196" s="229"/>
      <c r="E196" s="89"/>
      <c r="F196" s="89"/>
      <c r="G196" s="229"/>
      <c r="H196" s="229"/>
      <c r="I196" s="95">
        <f>IF(H196&lt;&gt;"",IF(H196&gt;=PROG!$D$10,"A","N.A"),"")</f>
      </c>
      <c r="K196" s="82"/>
      <c r="L196" s="82"/>
    </row>
    <row r="197" spans="1:12" s="83" customFormat="1" ht="12">
      <c r="A197" s="80">
        <v>195</v>
      </c>
      <c r="B197" s="89"/>
      <c r="C197" s="89"/>
      <c r="D197" s="229"/>
      <c r="E197" s="89"/>
      <c r="F197" s="89"/>
      <c r="G197" s="229"/>
      <c r="H197" s="229"/>
      <c r="I197" s="95">
        <f>IF(H197&lt;&gt;"",IF(H197&gt;=PROG!$D$10,"A","N.A"),"")</f>
      </c>
      <c r="K197" s="82"/>
      <c r="L197" s="82"/>
    </row>
    <row r="198" spans="1:12" s="83" customFormat="1" ht="12">
      <c r="A198" s="80">
        <v>196</v>
      </c>
      <c r="C198" s="89"/>
      <c r="D198" s="229"/>
      <c r="E198" s="89"/>
      <c r="F198" s="89"/>
      <c r="G198" s="229"/>
      <c r="H198" s="229"/>
      <c r="I198" s="95">
        <f>IF(H198&lt;&gt;"",IF(H198&gt;=PROG!$D$10,"A","N.A"),"")</f>
      </c>
      <c r="K198" s="82"/>
      <c r="L198" s="82"/>
    </row>
    <row r="199" spans="1:12" s="83" customFormat="1" ht="12">
      <c r="A199" s="80">
        <v>197</v>
      </c>
      <c r="B199" s="89"/>
      <c r="C199" s="89"/>
      <c r="D199" s="229"/>
      <c r="E199" s="89"/>
      <c r="F199" s="89"/>
      <c r="G199" s="229"/>
      <c r="H199" s="229"/>
      <c r="I199" s="95">
        <f>IF(H199&lt;&gt;"",IF(H199&gt;=PROG!$D$10,"A","N.A"),"")</f>
      </c>
      <c r="K199" s="82"/>
      <c r="L199" s="82"/>
    </row>
    <row r="200" spans="1:12" s="83" customFormat="1" ht="12">
      <c r="A200" s="80">
        <v>198</v>
      </c>
      <c r="B200" s="89"/>
      <c r="C200" s="89"/>
      <c r="D200" s="229"/>
      <c r="E200" s="89"/>
      <c r="F200" s="89"/>
      <c r="G200" s="229"/>
      <c r="H200" s="229"/>
      <c r="I200" s="95">
        <f>IF(H200&lt;&gt;"",IF(H200&gt;=PROG!$D$10,"A","N.A"),"")</f>
      </c>
      <c r="K200" s="82"/>
      <c r="L200" s="82"/>
    </row>
    <row r="201" spans="1:12" s="83" customFormat="1" ht="12">
      <c r="A201" s="80">
        <v>199</v>
      </c>
      <c r="C201" s="89"/>
      <c r="D201" s="229"/>
      <c r="E201" s="89"/>
      <c r="F201" s="89"/>
      <c r="G201" s="229"/>
      <c r="H201" s="229"/>
      <c r="I201" s="95">
        <f>IF(H201&lt;&gt;"",IF(H201&gt;=PROG!$D$10,"A","N.A"),"")</f>
      </c>
      <c r="K201" s="82"/>
      <c r="L201" s="82"/>
    </row>
    <row r="202" spans="1:12" s="83" customFormat="1" ht="12">
      <c r="A202" s="80">
        <v>200</v>
      </c>
      <c r="B202" s="89"/>
      <c r="C202" s="89"/>
      <c r="D202" s="229"/>
      <c r="E202" s="89"/>
      <c r="F202" s="89"/>
      <c r="G202" s="229"/>
      <c r="H202" s="229"/>
      <c r="I202" s="95">
        <f>IF(H202&lt;&gt;"",IF(H202&gt;=PROG!$D$10,"A","N.A"),"")</f>
      </c>
      <c r="K202" s="82"/>
      <c r="L202" s="82"/>
    </row>
    <row r="203" spans="1:12" s="83" customFormat="1" ht="12">
      <c r="A203" s="80">
        <v>201</v>
      </c>
      <c r="B203" s="89"/>
      <c r="C203" s="89"/>
      <c r="D203" s="229"/>
      <c r="E203" s="89"/>
      <c r="F203" s="89"/>
      <c r="G203" s="229"/>
      <c r="H203" s="229"/>
      <c r="I203" s="95">
        <f>IF(H203&lt;&gt;"",IF(H203&gt;=PROG!$D$10,"A","N.A"),"")</f>
      </c>
      <c r="K203" s="82"/>
      <c r="L203" s="82"/>
    </row>
    <row r="204" spans="1:12" s="83" customFormat="1" ht="12">
      <c r="A204" s="80">
        <v>202</v>
      </c>
      <c r="C204" s="89"/>
      <c r="D204" s="229"/>
      <c r="E204" s="89"/>
      <c r="F204" s="89"/>
      <c r="G204" s="229"/>
      <c r="H204" s="229"/>
      <c r="I204" s="95">
        <f>IF(H204&lt;&gt;"",IF(H204&gt;=PROG!$D$10,"A","N.A"),"")</f>
      </c>
      <c r="K204" s="82"/>
      <c r="L204" s="82"/>
    </row>
    <row r="205" spans="1:12" s="83" customFormat="1" ht="12">
      <c r="A205" s="80">
        <v>203</v>
      </c>
      <c r="B205" s="89"/>
      <c r="C205" s="89"/>
      <c r="D205" s="229"/>
      <c r="E205" s="89"/>
      <c r="F205" s="89"/>
      <c r="G205" s="229"/>
      <c r="H205" s="229"/>
      <c r="I205" s="95">
        <f>IF(H205&lt;&gt;"",IF(H205&gt;=PROG!$D$10,"A","N.A"),"")</f>
      </c>
      <c r="K205" s="82"/>
      <c r="L205" s="82"/>
    </row>
    <row r="206" spans="1:12" s="83" customFormat="1" ht="12">
      <c r="A206" s="80">
        <v>204</v>
      </c>
      <c r="B206" s="89"/>
      <c r="C206" s="89"/>
      <c r="D206" s="229"/>
      <c r="E206" s="89"/>
      <c r="F206" s="89"/>
      <c r="G206" s="229"/>
      <c r="H206" s="229"/>
      <c r="I206" s="95">
        <f>IF(H206&lt;&gt;"",IF(H206&gt;=PROG!$D$10,"A","N.A"),"")</f>
      </c>
      <c r="K206" s="82"/>
      <c r="L206" s="82"/>
    </row>
    <row r="207" spans="1:12" s="83" customFormat="1" ht="12">
      <c r="A207" s="80">
        <v>205</v>
      </c>
      <c r="B207" s="89"/>
      <c r="C207" s="89"/>
      <c r="D207" s="229"/>
      <c r="E207" s="89"/>
      <c r="F207" s="89"/>
      <c r="G207" s="229"/>
      <c r="H207" s="229"/>
      <c r="I207" s="95">
        <f>IF(H207&lt;&gt;"",IF(H207&gt;=PROG!$D$10,"A","N.A"),"")</f>
      </c>
      <c r="K207" s="82"/>
      <c r="L207" s="82"/>
    </row>
    <row r="208" spans="1:12" s="83" customFormat="1" ht="12">
      <c r="A208" s="80">
        <v>206</v>
      </c>
      <c r="B208" s="89"/>
      <c r="C208" s="89"/>
      <c r="D208" s="229"/>
      <c r="E208" s="89"/>
      <c r="F208" s="89"/>
      <c r="G208" s="229"/>
      <c r="H208" s="229"/>
      <c r="I208" s="95">
        <f>IF(H208&lt;&gt;"",IF(H208&gt;=PROG!$D$10,"A","N.A"),"")</f>
      </c>
      <c r="K208" s="82"/>
      <c r="L208" s="82"/>
    </row>
    <row r="209" spans="1:12" s="83" customFormat="1" ht="12">
      <c r="A209" s="80">
        <v>207</v>
      </c>
      <c r="C209" s="89"/>
      <c r="D209" s="229"/>
      <c r="E209" s="89"/>
      <c r="F209" s="89"/>
      <c r="G209" s="229"/>
      <c r="H209" s="229"/>
      <c r="I209" s="95">
        <f>IF(H209&lt;&gt;"",IF(H209&gt;=PROG!$D$10,"A","N.A"),"")</f>
      </c>
      <c r="K209" s="82"/>
      <c r="L209" s="82"/>
    </row>
    <row r="210" spans="1:12" s="83" customFormat="1" ht="12">
      <c r="A210" s="80">
        <v>208</v>
      </c>
      <c r="B210" s="89"/>
      <c r="C210" s="89"/>
      <c r="D210" s="229"/>
      <c r="E210" s="89"/>
      <c r="F210" s="89"/>
      <c r="G210" s="229"/>
      <c r="H210" s="229"/>
      <c r="I210" s="95">
        <f>IF(H210&lt;&gt;"",IF(H210&gt;=PROG!$D$10,"A","N.A"),"")</f>
      </c>
      <c r="K210" s="82"/>
      <c r="L210" s="82"/>
    </row>
    <row r="211" spans="1:12" s="83" customFormat="1" ht="12">
      <c r="A211" s="80">
        <v>209</v>
      </c>
      <c r="B211" s="89"/>
      <c r="C211" s="89"/>
      <c r="D211" s="229"/>
      <c r="E211" s="89"/>
      <c r="F211" s="89"/>
      <c r="G211" s="229"/>
      <c r="H211" s="229"/>
      <c r="I211" s="95">
        <f>IF(H211&lt;&gt;"",IF(H211&gt;=PROG!$D$10,"A","N.A"),"")</f>
      </c>
      <c r="K211" s="82"/>
      <c r="L211" s="82"/>
    </row>
    <row r="212" spans="1:12" s="83" customFormat="1" ht="12">
      <c r="A212" s="80">
        <v>210</v>
      </c>
      <c r="C212" s="89"/>
      <c r="D212" s="229"/>
      <c r="E212" s="89"/>
      <c r="F212" s="89"/>
      <c r="G212" s="229"/>
      <c r="H212" s="229"/>
      <c r="I212" s="95">
        <f>IF(H212&lt;&gt;"",IF(H212&gt;=PROG!$D$10,"A","N.A"),"")</f>
      </c>
      <c r="K212" s="82"/>
      <c r="L212" s="82"/>
    </row>
    <row r="213" spans="1:12" s="83" customFormat="1" ht="12">
      <c r="A213" s="80">
        <v>211</v>
      </c>
      <c r="B213" s="89"/>
      <c r="C213" s="89"/>
      <c r="D213" s="229"/>
      <c r="E213" s="89"/>
      <c r="F213" s="89"/>
      <c r="G213" s="229"/>
      <c r="H213" s="229"/>
      <c r="I213" s="95">
        <f>IF(H213&lt;&gt;"",IF(H213&gt;=PROG!$D$10,"A","N.A"),"")</f>
      </c>
      <c r="K213" s="82"/>
      <c r="L213" s="82"/>
    </row>
    <row r="214" spans="1:12" s="83" customFormat="1" ht="12">
      <c r="A214" s="80">
        <v>212</v>
      </c>
      <c r="B214" s="89"/>
      <c r="C214" s="89"/>
      <c r="D214" s="229"/>
      <c r="E214" s="89"/>
      <c r="F214" s="89"/>
      <c r="G214" s="229"/>
      <c r="H214" s="229"/>
      <c r="I214" s="95">
        <f>IF(H214&lt;&gt;"",IF(H214&gt;=PROG!$D$10,"A","N.A"),"")</f>
      </c>
      <c r="K214" s="82"/>
      <c r="L214" s="82"/>
    </row>
    <row r="215" spans="1:12" s="83" customFormat="1" ht="12">
      <c r="A215" s="80">
        <v>213</v>
      </c>
      <c r="C215" s="89"/>
      <c r="D215" s="229"/>
      <c r="E215" s="89"/>
      <c r="F215" s="89"/>
      <c r="G215" s="229"/>
      <c r="H215" s="229"/>
      <c r="I215" s="95">
        <f>IF(H215&lt;&gt;"",IF(H215&gt;=PROG!$D$10,"A","N.A"),"")</f>
      </c>
      <c r="K215" s="82"/>
      <c r="L215" s="82"/>
    </row>
    <row r="216" spans="1:12" s="83" customFormat="1" ht="12">
      <c r="A216" s="80">
        <v>214</v>
      </c>
      <c r="B216" s="89"/>
      <c r="C216" s="89"/>
      <c r="D216" s="229"/>
      <c r="E216" s="89"/>
      <c r="F216" s="89"/>
      <c r="G216" s="229"/>
      <c r="H216" s="229"/>
      <c r="I216" s="95">
        <f>IF(H216&lt;&gt;"",IF(H216&gt;=PROG!$D$10,"A","N.A"),"")</f>
      </c>
      <c r="K216" s="82"/>
      <c r="L216" s="82"/>
    </row>
    <row r="217" spans="1:12" s="83" customFormat="1" ht="12">
      <c r="A217" s="80">
        <v>215</v>
      </c>
      <c r="B217" s="89"/>
      <c r="C217" s="89"/>
      <c r="D217" s="229"/>
      <c r="E217" s="89"/>
      <c r="F217" s="89"/>
      <c r="G217" s="229"/>
      <c r="H217" s="229"/>
      <c r="I217" s="95">
        <f>IF(H217&lt;&gt;"",IF(H217&gt;=PROG!$D$10,"A","N.A"),"")</f>
      </c>
      <c r="K217" s="82"/>
      <c r="L217" s="82"/>
    </row>
    <row r="218" spans="1:12" s="83" customFormat="1" ht="12">
      <c r="A218" s="80">
        <v>216</v>
      </c>
      <c r="C218" s="89"/>
      <c r="D218" s="229"/>
      <c r="E218" s="89"/>
      <c r="F218" s="89"/>
      <c r="G218" s="229"/>
      <c r="H218" s="229"/>
      <c r="I218" s="95">
        <f>IF(H218&lt;&gt;"",IF(H218&gt;=PROG!$D$10,"A","N.A"),"")</f>
      </c>
      <c r="K218" s="82"/>
      <c r="L218" s="82"/>
    </row>
    <row r="219" spans="1:12" s="83" customFormat="1" ht="12">
      <c r="A219" s="80">
        <v>217</v>
      </c>
      <c r="B219" s="89"/>
      <c r="C219" s="89"/>
      <c r="D219" s="229"/>
      <c r="E219" s="89"/>
      <c r="F219" s="89"/>
      <c r="G219" s="229"/>
      <c r="H219" s="229"/>
      <c r="I219" s="95">
        <f>IF(H219&lt;&gt;"",IF(H219&gt;=PROG!$D$10,"A","N.A"),"")</f>
      </c>
      <c r="K219" s="82"/>
      <c r="L219" s="82"/>
    </row>
    <row r="220" spans="1:12" s="83" customFormat="1" ht="12">
      <c r="A220" s="80">
        <v>218</v>
      </c>
      <c r="B220" s="89"/>
      <c r="C220" s="89"/>
      <c r="D220" s="229"/>
      <c r="E220" s="89"/>
      <c r="F220" s="89"/>
      <c r="G220" s="229"/>
      <c r="H220" s="229"/>
      <c r="I220" s="95">
        <f>IF(H220&lt;&gt;"",IF(H220&gt;=PROG!$D$10,"A","N.A"),"")</f>
      </c>
      <c r="K220" s="82"/>
      <c r="L220" s="82"/>
    </row>
    <row r="221" spans="1:12" s="83" customFormat="1" ht="12">
      <c r="A221" s="80">
        <v>219</v>
      </c>
      <c r="C221" s="89"/>
      <c r="D221" s="229"/>
      <c r="E221" s="89"/>
      <c r="F221" s="89"/>
      <c r="G221" s="229"/>
      <c r="H221" s="229"/>
      <c r="I221" s="95">
        <f>IF(H221&lt;&gt;"",IF(H221&gt;=PROG!$D$10,"A","N.A"),"")</f>
      </c>
      <c r="K221" s="82"/>
      <c r="L221" s="82"/>
    </row>
    <row r="222" spans="1:12" s="83" customFormat="1" ht="12">
      <c r="A222" s="80">
        <v>220</v>
      </c>
      <c r="B222" s="89"/>
      <c r="C222" s="89"/>
      <c r="D222" s="229"/>
      <c r="E222" s="89"/>
      <c r="F222" s="89"/>
      <c r="G222" s="229"/>
      <c r="H222" s="229"/>
      <c r="I222" s="95">
        <f>IF(H222&lt;&gt;"",IF(H222&gt;=PROG!$D$10,"A","N.A"),"")</f>
      </c>
      <c r="K222" s="82"/>
      <c r="L222" s="82"/>
    </row>
    <row r="223" spans="1:12" s="83" customFormat="1" ht="12">
      <c r="A223" s="80">
        <v>221</v>
      </c>
      <c r="B223" s="89"/>
      <c r="C223" s="89"/>
      <c r="D223" s="229"/>
      <c r="E223" s="89"/>
      <c r="F223" s="89"/>
      <c r="G223" s="229"/>
      <c r="H223" s="229"/>
      <c r="I223" s="95">
        <f>IF(H223&lt;&gt;"",IF(H223&gt;=PROG!$D$10,"A","N.A"),"")</f>
      </c>
      <c r="K223" s="82"/>
      <c r="L223" s="82"/>
    </row>
    <row r="224" spans="1:12" s="83" customFormat="1" ht="12">
      <c r="A224" s="80">
        <v>222</v>
      </c>
      <c r="C224" s="89"/>
      <c r="D224" s="229"/>
      <c r="E224" s="89"/>
      <c r="F224" s="89"/>
      <c r="G224" s="229"/>
      <c r="H224" s="229"/>
      <c r="I224" s="95">
        <f>IF(H224&lt;&gt;"",IF(H224&gt;=PROG!$D$10,"A","N.A"),"")</f>
      </c>
      <c r="K224" s="82"/>
      <c r="L224" s="82"/>
    </row>
    <row r="225" spans="1:12" s="83" customFormat="1" ht="12">
      <c r="A225" s="80">
        <v>223</v>
      </c>
      <c r="B225" s="89"/>
      <c r="C225" s="89"/>
      <c r="D225" s="229"/>
      <c r="E225" s="89"/>
      <c r="F225" s="89"/>
      <c r="G225" s="229"/>
      <c r="H225" s="229"/>
      <c r="I225" s="95">
        <f>IF(H225&lt;&gt;"",IF(H225&gt;=PROG!$D$10,"A","N.A"),"")</f>
      </c>
      <c r="K225" s="82"/>
      <c r="L225" s="82"/>
    </row>
    <row r="226" spans="1:12" s="83" customFormat="1" ht="12">
      <c r="A226" s="80">
        <v>224</v>
      </c>
      <c r="B226" s="89"/>
      <c r="C226" s="89"/>
      <c r="D226" s="229"/>
      <c r="E226" s="89"/>
      <c r="F226" s="89"/>
      <c r="G226" s="229"/>
      <c r="H226" s="229"/>
      <c r="I226" s="95">
        <f>IF(H226&lt;&gt;"",IF(H226&gt;=PROG!$D$10,"A","N.A"),"")</f>
      </c>
      <c r="K226" s="82"/>
      <c r="L226" s="82"/>
    </row>
    <row r="227" spans="1:12" s="83" customFormat="1" ht="12">
      <c r="A227" s="80">
        <v>225</v>
      </c>
      <c r="C227" s="89"/>
      <c r="D227" s="229"/>
      <c r="E227" s="89"/>
      <c r="F227" s="89"/>
      <c r="G227" s="229"/>
      <c r="H227" s="229"/>
      <c r="I227" s="95">
        <f>IF(H227&lt;&gt;"",IF(H227&gt;=PROG!$D$10,"A","N.A"),"")</f>
      </c>
      <c r="K227" s="82"/>
      <c r="L227" s="82"/>
    </row>
    <row r="228" spans="1:12" s="83" customFormat="1" ht="12">
      <c r="A228" s="80">
        <v>226</v>
      </c>
      <c r="B228" s="89"/>
      <c r="C228" s="89"/>
      <c r="D228" s="229"/>
      <c r="E228" s="89"/>
      <c r="F228" s="89"/>
      <c r="G228" s="229"/>
      <c r="H228" s="229"/>
      <c r="I228" s="95">
        <f>IF(H228&lt;&gt;"",IF(H228&gt;=PROG!$D$10,"A","N.A"),"")</f>
      </c>
      <c r="K228" s="82"/>
      <c r="L228" s="82"/>
    </row>
    <row r="229" spans="1:12" s="83" customFormat="1" ht="12">
      <c r="A229" s="80">
        <v>227</v>
      </c>
      <c r="B229" s="89"/>
      <c r="C229" s="89"/>
      <c r="D229" s="229"/>
      <c r="E229" s="89"/>
      <c r="F229" s="89"/>
      <c r="G229" s="229"/>
      <c r="H229" s="229"/>
      <c r="I229" s="95">
        <f>IF(H229&lt;&gt;"",IF(H229&gt;=PROG!$D$10,"A","N.A"),"")</f>
      </c>
      <c r="K229" s="82"/>
      <c r="L229" s="82"/>
    </row>
    <row r="230" spans="1:12" s="83" customFormat="1" ht="12">
      <c r="A230" s="80">
        <v>228</v>
      </c>
      <c r="C230" s="89"/>
      <c r="D230" s="229"/>
      <c r="E230" s="89"/>
      <c r="F230" s="89"/>
      <c r="G230" s="229"/>
      <c r="H230" s="229"/>
      <c r="I230" s="95">
        <f>IF(H230&lt;&gt;"",IF(H230&gt;=PROG!$D$10,"A","N.A"),"")</f>
      </c>
      <c r="K230" s="82"/>
      <c r="L230" s="82"/>
    </row>
    <row r="231" spans="1:12" s="83" customFormat="1" ht="12">
      <c r="A231" s="80">
        <v>229</v>
      </c>
      <c r="B231" s="89"/>
      <c r="C231" s="89"/>
      <c r="D231" s="229"/>
      <c r="E231" s="89"/>
      <c r="F231" s="89"/>
      <c r="G231" s="229"/>
      <c r="H231" s="229"/>
      <c r="I231" s="95">
        <f>IF(H231&lt;&gt;"",IF(H231&gt;=PROG!$D$10,"A","N.A"),"")</f>
      </c>
      <c r="K231" s="82"/>
      <c r="L231" s="82"/>
    </row>
    <row r="232" spans="1:12" s="83" customFormat="1" ht="12">
      <c r="A232" s="80">
        <v>230</v>
      </c>
      <c r="B232" s="89"/>
      <c r="C232" s="89"/>
      <c r="D232" s="229"/>
      <c r="E232" s="89"/>
      <c r="F232" s="89"/>
      <c r="G232" s="229"/>
      <c r="H232" s="229"/>
      <c r="I232" s="95">
        <f>IF(H232&lt;&gt;"",IF(H232&gt;=PROG!$D$10,"A","N.A"),"")</f>
      </c>
      <c r="K232" s="82"/>
      <c r="L232" s="82"/>
    </row>
    <row r="233" spans="1:12" s="83" customFormat="1" ht="12">
      <c r="A233" s="80">
        <v>231</v>
      </c>
      <c r="B233" s="89"/>
      <c r="C233" s="89"/>
      <c r="D233" s="229"/>
      <c r="E233" s="89"/>
      <c r="F233" s="89"/>
      <c r="G233" s="229"/>
      <c r="H233" s="229"/>
      <c r="I233" s="95">
        <f>IF(H233&lt;&gt;"",IF(H233&gt;=PROG!$D$10,"A","N.A"),"")</f>
      </c>
      <c r="K233" s="82"/>
      <c r="L233" s="82"/>
    </row>
    <row r="234" spans="1:12" s="83" customFormat="1" ht="12">
      <c r="A234" s="80">
        <v>232</v>
      </c>
      <c r="B234" s="89"/>
      <c r="C234" s="89"/>
      <c r="D234" s="229"/>
      <c r="E234" s="89"/>
      <c r="F234" s="89"/>
      <c r="G234" s="229"/>
      <c r="H234" s="229"/>
      <c r="I234" s="95">
        <f>IF(H234&lt;&gt;"",IF(H234&gt;=PROG!$D$10,"A","N.A"),"")</f>
      </c>
      <c r="K234" s="82"/>
      <c r="L234" s="82"/>
    </row>
    <row r="235" spans="1:12" s="83" customFormat="1" ht="12">
      <c r="A235" s="80">
        <v>233</v>
      </c>
      <c r="C235" s="89"/>
      <c r="D235" s="229"/>
      <c r="E235" s="89"/>
      <c r="F235" s="89"/>
      <c r="G235" s="229"/>
      <c r="H235" s="229"/>
      <c r="I235" s="95">
        <f>IF(H235&lt;&gt;"",IF(H235&gt;=PROG!$D$10,"A","N.A"),"")</f>
      </c>
      <c r="K235" s="82"/>
      <c r="L235" s="82"/>
    </row>
    <row r="236" spans="1:12" s="83" customFormat="1" ht="12">
      <c r="A236" s="80">
        <v>234</v>
      </c>
      <c r="B236" s="89"/>
      <c r="C236" s="89"/>
      <c r="D236" s="229"/>
      <c r="E236" s="89"/>
      <c r="F236" s="89"/>
      <c r="G236" s="229"/>
      <c r="H236" s="229"/>
      <c r="I236" s="95">
        <f>IF(H236&lt;&gt;"",IF(H236&gt;=PROG!$D$10,"A","N.A"),"")</f>
      </c>
      <c r="K236" s="82"/>
      <c r="L236" s="82"/>
    </row>
    <row r="237" spans="1:12" s="83" customFormat="1" ht="12">
      <c r="A237" s="80">
        <v>235</v>
      </c>
      <c r="B237" s="89"/>
      <c r="C237" s="89"/>
      <c r="D237" s="229"/>
      <c r="E237" s="89"/>
      <c r="F237" s="89"/>
      <c r="G237" s="229"/>
      <c r="H237" s="229"/>
      <c r="I237" s="95">
        <f>IF(H237&lt;&gt;"",IF(H237&gt;=PROG!$D$10,"A","N.A"),"")</f>
      </c>
      <c r="K237" s="82"/>
      <c r="L237" s="82"/>
    </row>
    <row r="238" spans="1:12" s="83" customFormat="1" ht="12">
      <c r="A238" s="80">
        <v>236</v>
      </c>
      <c r="C238" s="89"/>
      <c r="D238" s="229"/>
      <c r="E238" s="89"/>
      <c r="F238" s="89"/>
      <c r="G238" s="229"/>
      <c r="H238" s="229"/>
      <c r="I238" s="95">
        <f>IF(H238&lt;&gt;"",IF(H238&gt;=PROG!$D$10,"A","N.A"),"")</f>
      </c>
      <c r="K238" s="82"/>
      <c r="L238" s="82"/>
    </row>
    <row r="239" spans="1:12" s="83" customFormat="1" ht="12">
      <c r="A239" s="80">
        <v>237</v>
      </c>
      <c r="B239" s="89"/>
      <c r="C239" s="89"/>
      <c r="D239" s="229"/>
      <c r="E239" s="89"/>
      <c r="F239" s="89"/>
      <c r="G239" s="229"/>
      <c r="H239" s="229"/>
      <c r="I239" s="95">
        <f>IF(H239&lt;&gt;"",IF(H239&gt;=PROG!$D$10,"A","N.A"),"")</f>
      </c>
      <c r="K239" s="82"/>
      <c r="L239" s="82"/>
    </row>
    <row r="240" spans="1:12" s="83" customFormat="1" ht="12">
      <c r="A240" s="80">
        <v>238</v>
      </c>
      <c r="B240" s="89"/>
      <c r="C240" s="89"/>
      <c r="D240" s="229"/>
      <c r="E240" s="89"/>
      <c r="F240" s="89"/>
      <c r="G240" s="229"/>
      <c r="H240" s="229"/>
      <c r="I240" s="95">
        <f>IF(H240&lt;&gt;"",IF(H240&gt;=PROG!$D$10,"A","N.A"),"")</f>
      </c>
      <c r="K240" s="82"/>
      <c r="L240" s="82"/>
    </row>
    <row r="241" spans="1:12" s="83" customFormat="1" ht="12">
      <c r="A241" s="80">
        <v>239</v>
      </c>
      <c r="C241" s="89"/>
      <c r="D241" s="229"/>
      <c r="E241" s="89"/>
      <c r="F241" s="89"/>
      <c r="G241" s="229"/>
      <c r="H241" s="229"/>
      <c r="I241" s="95">
        <f>IF(H241&lt;&gt;"",IF(H241&gt;=PROG!$D$10,"A","N.A"),"")</f>
      </c>
      <c r="K241" s="82"/>
      <c r="L241" s="82"/>
    </row>
    <row r="242" spans="1:12" s="83" customFormat="1" ht="12">
      <c r="A242" s="80">
        <v>240</v>
      </c>
      <c r="B242" s="89"/>
      <c r="C242" s="89"/>
      <c r="D242" s="229"/>
      <c r="E242" s="89"/>
      <c r="F242" s="89"/>
      <c r="G242" s="229"/>
      <c r="H242" s="229"/>
      <c r="I242" s="95">
        <f>IF(H242&lt;&gt;"",IF(H242&gt;=PROG!$D$10,"A","N.A"),"")</f>
      </c>
      <c r="K242" s="82"/>
      <c r="L242" s="82"/>
    </row>
    <row r="243" spans="1:12" s="83" customFormat="1" ht="12">
      <c r="A243" s="80">
        <v>241</v>
      </c>
      <c r="B243" s="89"/>
      <c r="C243" s="89"/>
      <c r="D243" s="229"/>
      <c r="E243" s="89"/>
      <c r="F243" s="89"/>
      <c r="G243" s="229"/>
      <c r="H243" s="229"/>
      <c r="I243" s="95">
        <f>IF(H243&lt;&gt;"",IF(H243&gt;=PROG!$D$10,"A","N.A"),"")</f>
      </c>
      <c r="K243" s="82"/>
      <c r="L243" s="82"/>
    </row>
    <row r="244" spans="1:12" s="83" customFormat="1" ht="12">
      <c r="A244" s="80">
        <v>242</v>
      </c>
      <c r="C244" s="89"/>
      <c r="D244" s="229"/>
      <c r="E244" s="89"/>
      <c r="F244" s="89"/>
      <c r="G244" s="229"/>
      <c r="H244" s="229"/>
      <c r="I244" s="95">
        <f>IF(H244&lt;&gt;"",IF(H244&gt;=PROG!$D$10,"A","N.A"),"")</f>
      </c>
      <c r="K244" s="82"/>
      <c r="L244" s="82"/>
    </row>
    <row r="245" spans="1:12" s="83" customFormat="1" ht="12">
      <c r="A245" s="80">
        <v>243</v>
      </c>
      <c r="B245" s="89"/>
      <c r="C245" s="89"/>
      <c r="D245" s="229"/>
      <c r="E245" s="89"/>
      <c r="F245" s="89"/>
      <c r="G245" s="229"/>
      <c r="H245" s="229"/>
      <c r="I245" s="95">
        <f>IF(H245&lt;&gt;"",IF(H245&gt;=PROG!$D$10,"A","N.A"),"")</f>
      </c>
      <c r="K245" s="82"/>
      <c r="L245" s="82"/>
    </row>
    <row r="246" spans="1:12" s="83" customFormat="1" ht="12">
      <c r="A246" s="80">
        <v>244</v>
      </c>
      <c r="B246" s="89"/>
      <c r="C246" s="89"/>
      <c r="D246" s="229"/>
      <c r="E246" s="89"/>
      <c r="F246" s="89"/>
      <c r="G246" s="229"/>
      <c r="H246" s="229"/>
      <c r="I246" s="95">
        <f>IF(H246&lt;&gt;"",IF(H246&gt;=PROG!$D$10,"A","N.A"),"")</f>
      </c>
      <c r="K246" s="82"/>
      <c r="L246" s="82"/>
    </row>
    <row r="247" spans="1:12" s="83" customFormat="1" ht="12">
      <c r="A247" s="80">
        <v>245</v>
      </c>
      <c r="C247" s="89"/>
      <c r="D247" s="229"/>
      <c r="E247" s="89"/>
      <c r="F247" s="89"/>
      <c r="G247" s="229"/>
      <c r="H247" s="229"/>
      <c r="I247" s="95">
        <f>IF(H247&lt;&gt;"",IF(H247&gt;=PROG!$D$10,"A","N.A"),"")</f>
      </c>
      <c r="K247" s="82"/>
      <c r="L247" s="82"/>
    </row>
    <row r="248" spans="1:12" s="83" customFormat="1" ht="12">
      <c r="A248" s="80">
        <v>246</v>
      </c>
      <c r="B248" s="89"/>
      <c r="C248" s="89"/>
      <c r="D248" s="229"/>
      <c r="E248" s="89"/>
      <c r="F248" s="89"/>
      <c r="G248" s="229"/>
      <c r="H248" s="229"/>
      <c r="I248" s="95">
        <f>IF(H248&lt;&gt;"",IF(H248&gt;=PROG!$D$10,"A","N.A"),"")</f>
      </c>
      <c r="K248" s="82"/>
      <c r="L248" s="82"/>
    </row>
    <row r="249" spans="1:12" s="83" customFormat="1" ht="12">
      <c r="A249" s="80">
        <v>247</v>
      </c>
      <c r="B249" s="89"/>
      <c r="C249" s="89"/>
      <c r="D249" s="229"/>
      <c r="E249" s="89"/>
      <c r="F249" s="89"/>
      <c r="G249" s="229"/>
      <c r="H249" s="229"/>
      <c r="I249" s="95">
        <f>IF(H249&lt;&gt;"",IF(H249&gt;=PROG!$D$10,"A","N.A"),"")</f>
      </c>
      <c r="K249" s="82"/>
      <c r="L249" s="82"/>
    </row>
    <row r="250" spans="1:12" s="83" customFormat="1" ht="12">
      <c r="A250" s="80">
        <v>248</v>
      </c>
      <c r="C250" s="89"/>
      <c r="D250" s="229"/>
      <c r="E250" s="89"/>
      <c r="F250" s="89"/>
      <c r="G250" s="229"/>
      <c r="H250" s="229"/>
      <c r="I250" s="95">
        <f>IF(H250&lt;&gt;"",IF(H250&gt;=PROG!$D$10,"A","N.A"),"")</f>
      </c>
      <c r="K250" s="82"/>
      <c r="L250" s="82"/>
    </row>
    <row r="251" spans="1:12" s="83" customFormat="1" ht="12">
      <c r="A251" s="80">
        <v>249</v>
      </c>
      <c r="B251" s="89"/>
      <c r="C251" s="89"/>
      <c r="D251" s="229"/>
      <c r="E251" s="89"/>
      <c r="F251" s="89"/>
      <c r="G251" s="229"/>
      <c r="H251" s="229"/>
      <c r="I251" s="95">
        <f>IF(H251&lt;&gt;"",IF(H251&gt;=PROG!$D$10,"A","N.A"),"")</f>
      </c>
      <c r="K251" s="82"/>
      <c r="L251" s="82"/>
    </row>
    <row r="252" spans="1:12" s="83" customFormat="1" ht="12">
      <c r="A252" s="80">
        <v>250</v>
      </c>
      <c r="B252" s="89"/>
      <c r="C252" s="89"/>
      <c r="D252" s="229"/>
      <c r="E252" s="89"/>
      <c r="F252" s="89"/>
      <c r="G252" s="229"/>
      <c r="H252" s="229"/>
      <c r="I252" s="95">
        <f>IF(H252&lt;&gt;"",IF(H252&gt;=PROG!$D$10,"A","N.A"),"")</f>
      </c>
      <c r="K252" s="82"/>
      <c r="L252" s="82"/>
    </row>
    <row r="253" spans="1:12" s="83" customFormat="1" ht="12">
      <c r="A253" s="80">
        <v>251</v>
      </c>
      <c r="C253" s="89"/>
      <c r="D253" s="229"/>
      <c r="E253" s="89"/>
      <c r="F253" s="89"/>
      <c r="G253" s="229"/>
      <c r="H253" s="229"/>
      <c r="I253" s="95">
        <f>IF(H253&lt;&gt;"",IF(H253&gt;=PROG!$D$10,"A","N.A"),"")</f>
      </c>
      <c r="K253" s="82"/>
      <c r="L253" s="82"/>
    </row>
    <row r="254" spans="1:12" s="83" customFormat="1" ht="12">
      <c r="A254" s="80">
        <v>252</v>
      </c>
      <c r="B254" s="89"/>
      <c r="C254" s="89"/>
      <c r="D254" s="229"/>
      <c r="E254" s="89"/>
      <c r="F254" s="89"/>
      <c r="G254" s="229"/>
      <c r="H254" s="229"/>
      <c r="I254" s="95">
        <f>IF(H254&lt;&gt;"",IF(H254&gt;=PROG!$D$10,"A","N.A"),"")</f>
      </c>
      <c r="K254" s="82"/>
      <c r="L254" s="82"/>
    </row>
    <row r="255" spans="1:12" s="83" customFormat="1" ht="12">
      <c r="A255" s="80">
        <v>253</v>
      </c>
      <c r="B255" s="89"/>
      <c r="C255" s="89"/>
      <c r="D255" s="229"/>
      <c r="E255" s="89"/>
      <c r="F255" s="89"/>
      <c r="G255" s="229"/>
      <c r="H255" s="229"/>
      <c r="I255" s="95">
        <f>IF(H255&lt;&gt;"",IF(H255&gt;=PROG!$D$10,"A","N.A"),"")</f>
      </c>
      <c r="K255" s="82"/>
      <c r="L255" s="82"/>
    </row>
    <row r="256" spans="1:12" s="83" customFormat="1" ht="12">
      <c r="A256" s="80">
        <v>254</v>
      </c>
      <c r="C256" s="89"/>
      <c r="D256" s="229"/>
      <c r="E256" s="89"/>
      <c r="F256" s="89"/>
      <c r="G256" s="229"/>
      <c r="H256" s="229"/>
      <c r="I256" s="95">
        <f>IF(H256&lt;&gt;"",IF(H256&gt;=PROG!$D$10,"A","N.A"),"")</f>
      </c>
      <c r="K256" s="82"/>
      <c r="L256" s="82"/>
    </row>
    <row r="257" spans="1:12" s="83" customFormat="1" ht="12">
      <c r="A257" s="80">
        <v>255</v>
      </c>
      <c r="B257" s="89"/>
      <c r="C257" s="89"/>
      <c r="D257" s="229"/>
      <c r="E257" s="89"/>
      <c r="F257" s="89"/>
      <c r="G257" s="229"/>
      <c r="H257" s="229"/>
      <c r="I257" s="95">
        <f>IF(H257&lt;&gt;"",IF(H257&gt;=PROG!$D$10,"A","N.A"),"")</f>
      </c>
      <c r="K257" s="82"/>
      <c r="L257" s="82"/>
    </row>
    <row r="258" spans="1:12" s="83" customFormat="1" ht="12">
      <c r="A258" s="80">
        <v>256</v>
      </c>
      <c r="B258" s="89"/>
      <c r="C258" s="89"/>
      <c r="D258" s="229"/>
      <c r="E258" s="89"/>
      <c r="F258" s="89"/>
      <c r="G258" s="229"/>
      <c r="H258" s="229"/>
      <c r="I258" s="95">
        <f>IF(H258&lt;&gt;"",IF(H258&gt;=PROG!$D$10,"A","N.A"),"")</f>
      </c>
      <c r="K258" s="82"/>
      <c r="L258" s="82"/>
    </row>
    <row r="259" spans="1:12" s="83" customFormat="1" ht="12">
      <c r="A259" s="80">
        <v>257</v>
      </c>
      <c r="B259" s="89"/>
      <c r="C259" s="89"/>
      <c r="D259" s="229"/>
      <c r="E259" s="89"/>
      <c r="F259" s="89"/>
      <c r="G259" s="229"/>
      <c r="H259" s="229"/>
      <c r="I259" s="95">
        <f>IF(H259&lt;&gt;"",IF(H259&gt;=PROG!$D$10,"A","N.A"),"")</f>
      </c>
      <c r="K259" s="82"/>
      <c r="L259" s="82"/>
    </row>
    <row r="260" spans="1:12" s="83" customFormat="1" ht="12">
      <c r="A260" s="80">
        <v>258</v>
      </c>
      <c r="B260" s="89"/>
      <c r="C260" s="89"/>
      <c r="D260" s="229"/>
      <c r="E260" s="89"/>
      <c r="F260" s="89"/>
      <c r="G260" s="229"/>
      <c r="H260" s="229"/>
      <c r="I260" s="95">
        <f>IF(H260&lt;&gt;"",IF(H260&gt;=PROG!$D$10,"A","N.A"),"")</f>
      </c>
      <c r="K260" s="82"/>
      <c r="L260" s="82"/>
    </row>
    <row r="261" spans="1:12" s="83" customFormat="1" ht="12">
      <c r="A261" s="80">
        <v>259</v>
      </c>
      <c r="C261" s="89"/>
      <c r="D261" s="229"/>
      <c r="E261" s="89"/>
      <c r="F261" s="89"/>
      <c r="G261" s="229"/>
      <c r="H261" s="229"/>
      <c r="I261" s="95">
        <f>IF(H261&lt;&gt;"",IF(H261&gt;=PROG!$D$10,"A","N.A"),"")</f>
      </c>
      <c r="K261" s="82"/>
      <c r="L261" s="82"/>
    </row>
    <row r="262" spans="1:12" s="83" customFormat="1" ht="12">
      <c r="A262" s="80">
        <v>260</v>
      </c>
      <c r="B262" s="89"/>
      <c r="C262" s="89"/>
      <c r="D262" s="229"/>
      <c r="E262" s="89"/>
      <c r="F262" s="89"/>
      <c r="G262" s="229"/>
      <c r="H262" s="229"/>
      <c r="I262" s="95">
        <f>IF(H262&lt;&gt;"",IF(H262&gt;=PROG!$D$10,"A","N.A"),"")</f>
      </c>
      <c r="K262" s="82"/>
      <c r="L262" s="82"/>
    </row>
    <row r="263" spans="1:12" s="83" customFormat="1" ht="12">
      <c r="A263" s="80">
        <v>261</v>
      </c>
      <c r="B263" s="89"/>
      <c r="C263" s="89"/>
      <c r="D263" s="229"/>
      <c r="E263" s="89"/>
      <c r="F263" s="89"/>
      <c r="G263" s="229"/>
      <c r="H263" s="229"/>
      <c r="I263" s="95">
        <f>IF(H263&lt;&gt;"",IF(H263&gt;=PROG!$D$10,"A","N.A"),"")</f>
      </c>
      <c r="K263" s="82"/>
      <c r="L263" s="82"/>
    </row>
    <row r="264" spans="1:12" s="83" customFormat="1" ht="12">
      <c r="A264" s="80">
        <v>262</v>
      </c>
      <c r="C264" s="89"/>
      <c r="D264" s="229"/>
      <c r="E264" s="89"/>
      <c r="F264" s="89"/>
      <c r="G264" s="229"/>
      <c r="H264" s="229"/>
      <c r="I264" s="95">
        <f>IF(H264&lt;&gt;"",IF(H264&gt;=PROG!$D$10,"A","N.A"),"")</f>
      </c>
      <c r="K264" s="82"/>
      <c r="L264" s="82"/>
    </row>
    <row r="265" spans="1:12" s="83" customFormat="1" ht="12">
      <c r="A265" s="80">
        <v>263</v>
      </c>
      <c r="B265" s="89"/>
      <c r="C265" s="89"/>
      <c r="D265" s="229"/>
      <c r="E265" s="89"/>
      <c r="F265" s="89"/>
      <c r="G265" s="229"/>
      <c r="H265" s="229"/>
      <c r="I265" s="95">
        <f>IF(H265&lt;&gt;"",IF(H265&gt;=PROG!$D$10,"A","N.A"),"")</f>
      </c>
      <c r="K265" s="82"/>
      <c r="L265" s="82"/>
    </row>
    <row r="266" spans="1:12" s="83" customFormat="1" ht="12">
      <c r="A266" s="80">
        <v>264</v>
      </c>
      <c r="B266" s="89"/>
      <c r="C266" s="89"/>
      <c r="D266" s="229"/>
      <c r="E266" s="89"/>
      <c r="F266" s="89"/>
      <c r="G266" s="229"/>
      <c r="H266" s="229"/>
      <c r="I266" s="95">
        <f>IF(H266&lt;&gt;"",IF(H266&gt;=PROG!$D$10,"A","N.A"),"")</f>
      </c>
      <c r="K266" s="82"/>
      <c r="L266" s="82"/>
    </row>
    <row r="267" spans="1:12" s="83" customFormat="1" ht="12">
      <c r="A267" s="80">
        <v>265</v>
      </c>
      <c r="C267" s="89"/>
      <c r="D267" s="229"/>
      <c r="E267" s="89"/>
      <c r="F267" s="89"/>
      <c r="G267" s="229"/>
      <c r="H267" s="229"/>
      <c r="I267" s="95">
        <f>IF(H267&lt;&gt;"",IF(H267&gt;=PROG!$D$10,"A","N.A"),"")</f>
      </c>
      <c r="K267" s="82"/>
      <c r="L267" s="82"/>
    </row>
    <row r="268" spans="1:12" s="83" customFormat="1" ht="12">
      <c r="A268" s="80">
        <v>266</v>
      </c>
      <c r="B268" s="89"/>
      <c r="C268" s="89"/>
      <c r="D268" s="229"/>
      <c r="E268" s="89"/>
      <c r="F268" s="89"/>
      <c r="G268" s="229"/>
      <c r="H268" s="229"/>
      <c r="I268" s="95">
        <f>IF(H268&lt;&gt;"",IF(H268&gt;=PROG!$D$10,"A","N.A"),"")</f>
      </c>
      <c r="K268" s="82"/>
      <c r="L268" s="82"/>
    </row>
    <row r="269" spans="1:12" s="83" customFormat="1" ht="12">
      <c r="A269" s="80">
        <v>267</v>
      </c>
      <c r="B269" s="89"/>
      <c r="C269" s="89"/>
      <c r="D269" s="229"/>
      <c r="E269" s="89"/>
      <c r="F269" s="89"/>
      <c r="G269" s="229"/>
      <c r="H269" s="229"/>
      <c r="I269" s="95">
        <f>IF(H269&lt;&gt;"",IF(H269&gt;=PROG!$D$10,"A","N.A"),"")</f>
      </c>
      <c r="K269" s="82"/>
      <c r="L269" s="82"/>
    </row>
    <row r="270" spans="1:12" s="83" customFormat="1" ht="12">
      <c r="A270" s="80">
        <v>268</v>
      </c>
      <c r="C270" s="89"/>
      <c r="D270" s="229"/>
      <c r="E270" s="89"/>
      <c r="F270" s="89"/>
      <c r="G270" s="229"/>
      <c r="H270" s="229"/>
      <c r="I270" s="95">
        <f>IF(H270&lt;&gt;"",IF(H270&gt;=PROG!$D$10,"A","N.A"),"")</f>
      </c>
      <c r="K270" s="82"/>
      <c r="L270" s="82"/>
    </row>
    <row r="271" spans="1:12" s="83" customFormat="1" ht="12">
      <c r="A271" s="80">
        <v>269</v>
      </c>
      <c r="B271" s="89"/>
      <c r="C271" s="89"/>
      <c r="D271" s="229"/>
      <c r="E271" s="89"/>
      <c r="F271" s="89"/>
      <c r="G271" s="229"/>
      <c r="H271" s="229"/>
      <c r="I271" s="95">
        <f>IF(H271&lt;&gt;"",IF(H271&gt;=PROG!$D$10,"A","N.A"),"")</f>
      </c>
      <c r="K271" s="82"/>
      <c r="L271" s="82"/>
    </row>
    <row r="272" spans="1:12" s="83" customFormat="1" ht="12">
      <c r="A272" s="80">
        <v>270</v>
      </c>
      <c r="B272" s="89"/>
      <c r="C272" s="89"/>
      <c r="D272" s="229"/>
      <c r="E272" s="89"/>
      <c r="F272" s="89"/>
      <c r="G272" s="229"/>
      <c r="H272" s="229"/>
      <c r="I272" s="95">
        <f>IF(H272&lt;&gt;"",IF(H272&gt;=PROG!$D$10,"A","N.A"),"")</f>
      </c>
      <c r="K272" s="82"/>
      <c r="L272" s="82"/>
    </row>
    <row r="273" spans="1:12" s="83" customFormat="1" ht="12">
      <c r="A273" s="80">
        <v>271</v>
      </c>
      <c r="C273" s="89"/>
      <c r="D273" s="229"/>
      <c r="E273" s="89"/>
      <c r="F273" s="89"/>
      <c r="G273" s="229"/>
      <c r="H273" s="229"/>
      <c r="I273" s="95">
        <f>IF(H273&lt;&gt;"",IF(H273&gt;=PROG!$D$10,"A","N.A"),"")</f>
      </c>
      <c r="K273" s="82"/>
      <c r="L273" s="82"/>
    </row>
    <row r="274" spans="1:12" s="83" customFormat="1" ht="12">
      <c r="A274" s="80">
        <v>272</v>
      </c>
      <c r="B274" s="89"/>
      <c r="C274" s="89"/>
      <c r="D274" s="229"/>
      <c r="E274" s="89"/>
      <c r="F274" s="89"/>
      <c r="G274" s="229"/>
      <c r="H274" s="229"/>
      <c r="I274" s="95">
        <f>IF(H274&lt;&gt;"",IF(H274&gt;=PROG!$D$10,"A","N.A"),"")</f>
      </c>
      <c r="K274" s="82"/>
      <c r="L274" s="82"/>
    </row>
    <row r="275" spans="1:12" s="83" customFormat="1" ht="12">
      <c r="A275" s="80">
        <v>273</v>
      </c>
      <c r="B275" s="89"/>
      <c r="C275" s="89"/>
      <c r="D275" s="229"/>
      <c r="E275" s="89"/>
      <c r="F275" s="89"/>
      <c r="G275" s="229"/>
      <c r="H275" s="229"/>
      <c r="I275" s="95">
        <f>IF(H275&lt;&gt;"",IF(H275&gt;=PROG!$D$10,"A","N.A"),"")</f>
      </c>
      <c r="K275" s="82"/>
      <c r="L275" s="82"/>
    </row>
    <row r="276" spans="1:12" s="83" customFormat="1" ht="12">
      <c r="A276" s="80">
        <v>274</v>
      </c>
      <c r="C276" s="89"/>
      <c r="D276" s="229"/>
      <c r="E276" s="89"/>
      <c r="F276" s="89"/>
      <c r="G276" s="229"/>
      <c r="H276" s="229"/>
      <c r="I276" s="95">
        <f>IF(H276&lt;&gt;"",IF(H276&gt;=PROG!$D$10,"A","N.A"),"")</f>
      </c>
      <c r="K276" s="82"/>
      <c r="L276" s="82"/>
    </row>
    <row r="277" spans="1:12" s="83" customFormat="1" ht="12">
      <c r="A277" s="80">
        <v>275</v>
      </c>
      <c r="B277" s="89"/>
      <c r="C277" s="89"/>
      <c r="D277" s="229"/>
      <c r="E277" s="89"/>
      <c r="F277" s="89"/>
      <c r="G277" s="229"/>
      <c r="H277" s="229"/>
      <c r="I277" s="95">
        <f>IF(H277&lt;&gt;"",IF(H277&gt;=PROG!$D$10,"A","N.A"),"")</f>
      </c>
      <c r="K277" s="82"/>
      <c r="L277" s="82"/>
    </row>
    <row r="278" spans="1:12" s="83" customFormat="1" ht="12">
      <c r="A278" s="80">
        <v>276</v>
      </c>
      <c r="B278" s="89"/>
      <c r="C278" s="89"/>
      <c r="D278" s="229"/>
      <c r="E278" s="89"/>
      <c r="F278" s="89"/>
      <c r="G278" s="229"/>
      <c r="H278" s="229"/>
      <c r="I278" s="95">
        <f>IF(H278&lt;&gt;"",IF(H278&gt;=PROG!$D$10,"A","N.A"),"")</f>
      </c>
      <c r="K278" s="82"/>
      <c r="L278" s="82"/>
    </row>
    <row r="279" spans="1:12" s="83" customFormat="1" ht="12">
      <c r="A279" s="80">
        <v>277</v>
      </c>
      <c r="C279" s="89"/>
      <c r="D279" s="229"/>
      <c r="E279" s="89"/>
      <c r="F279" s="89"/>
      <c r="G279" s="229"/>
      <c r="H279" s="229"/>
      <c r="I279" s="95">
        <f>IF(H279&lt;&gt;"",IF(H279&gt;=PROG!$D$10,"A","N.A"),"")</f>
      </c>
      <c r="K279" s="82"/>
      <c r="L279" s="82"/>
    </row>
    <row r="280" spans="1:12" s="83" customFormat="1" ht="12">
      <c r="A280" s="80">
        <v>278</v>
      </c>
      <c r="B280" s="89"/>
      <c r="C280" s="89"/>
      <c r="D280" s="229"/>
      <c r="E280" s="89"/>
      <c r="F280" s="89"/>
      <c r="G280" s="229"/>
      <c r="H280" s="229"/>
      <c r="I280" s="95">
        <f>IF(H280&lt;&gt;"",IF(H280&gt;=PROG!$D$10,"A","N.A"),"")</f>
      </c>
      <c r="K280" s="82"/>
      <c r="L280" s="82"/>
    </row>
    <row r="281" spans="1:12" s="83" customFormat="1" ht="12">
      <c r="A281" s="80">
        <v>279</v>
      </c>
      <c r="B281" s="89"/>
      <c r="C281" s="89"/>
      <c r="D281" s="229"/>
      <c r="E281" s="89"/>
      <c r="F281" s="89"/>
      <c r="G281" s="229"/>
      <c r="H281" s="229"/>
      <c r="I281" s="95">
        <f>IF(H281&lt;&gt;"",IF(H281&gt;=PROG!$D$10,"A","N.A"),"")</f>
      </c>
      <c r="K281" s="82"/>
      <c r="L281" s="82"/>
    </row>
    <row r="282" spans="1:12" s="83" customFormat="1" ht="12">
      <c r="A282" s="80">
        <v>280</v>
      </c>
      <c r="C282" s="89"/>
      <c r="D282" s="229"/>
      <c r="E282" s="89"/>
      <c r="F282" s="89"/>
      <c r="G282" s="229"/>
      <c r="H282" s="229"/>
      <c r="I282" s="95">
        <f>IF(H282&lt;&gt;"",IF(H282&gt;=PROG!$D$10,"A","N.A"),"")</f>
      </c>
      <c r="K282" s="82"/>
      <c r="L282" s="82"/>
    </row>
    <row r="283" spans="1:12" s="83" customFormat="1" ht="12">
      <c r="A283" s="80">
        <v>281</v>
      </c>
      <c r="B283" s="89"/>
      <c r="C283" s="89"/>
      <c r="D283" s="229"/>
      <c r="E283" s="89"/>
      <c r="F283" s="89"/>
      <c r="G283" s="229"/>
      <c r="H283" s="229"/>
      <c r="I283" s="95">
        <f>IF(H283&lt;&gt;"",IF(H283&gt;=PROG!$D$10,"A","N.A"),"")</f>
      </c>
      <c r="K283" s="82"/>
      <c r="L283" s="82"/>
    </row>
    <row r="284" spans="1:12" s="83" customFormat="1" ht="12">
      <c r="A284" s="80">
        <v>282</v>
      </c>
      <c r="B284" s="89"/>
      <c r="C284" s="89"/>
      <c r="D284" s="229"/>
      <c r="E284" s="89"/>
      <c r="F284" s="89"/>
      <c r="G284" s="229"/>
      <c r="H284" s="229"/>
      <c r="I284" s="95">
        <f>IF(H284&lt;&gt;"",IF(H284&gt;=PROG!$D$10,"A","N.A"),"")</f>
      </c>
      <c r="K284" s="82"/>
      <c r="L284" s="82"/>
    </row>
    <row r="285" spans="1:12" s="83" customFormat="1" ht="12">
      <c r="A285" s="80">
        <v>283</v>
      </c>
      <c r="B285" s="89"/>
      <c r="C285" s="89"/>
      <c r="D285" s="229"/>
      <c r="E285" s="89"/>
      <c r="F285" s="89"/>
      <c r="G285" s="229"/>
      <c r="H285" s="229"/>
      <c r="I285" s="95">
        <f>IF(H285&lt;&gt;"",IF(H285&gt;=PROG!$D$10,"A","N.A"),"")</f>
      </c>
      <c r="K285" s="82"/>
      <c r="L285" s="82"/>
    </row>
    <row r="286" spans="1:12" s="83" customFormat="1" ht="12">
      <c r="A286" s="80">
        <v>284</v>
      </c>
      <c r="B286" s="89"/>
      <c r="C286" s="89"/>
      <c r="D286" s="229"/>
      <c r="E286" s="89"/>
      <c r="F286" s="89"/>
      <c r="G286" s="229"/>
      <c r="H286" s="229"/>
      <c r="I286" s="95">
        <f>IF(H286&lt;&gt;"",IF(H286&gt;=PROG!$D$10,"A","N.A"),"")</f>
      </c>
      <c r="K286" s="82"/>
      <c r="L286" s="82"/>
    </row>
    <row r="287" spans="1:12" s="83" customFormat="1" ht="12">
      <c r="A287" s="80">
        <v>285</v>
      </c>
      <c r="C287" s="89"/>
      <c r="D287" s="229"/>
      <c r="E287" s="89"/>
      <c r="F287" s="89"/>
      <c r="G287" s="229"/>
      <c r="H287" s="229"/>
      <c r="I287" s="95">
        <f>IF(H287&lt;&gt;"",IF(H287&gt;=PROG!$D$10,"A","N.A"),"")</f>
      </c>
      <c r="K287" s="82"/>
      <c r="L287" s="82"/>
    </row>
    <row r="288" spans="1:12" s="83" customFormat="1" ht="12">
      <c r="A288" s="80">
        <v>286</v>
      </c>
      <c r="B288" s="89"/>
      <c r="C288" s="89"/>
      <c r="D288" s="229"/>
      <c r="E288" s="89"/>
      <c r="F288" s="89"/>
      <c r="G288" s="229"/>
      <c r="H288" s="229"/>
      <c r="I288" s="95">
        <f>IF(H288&lt;&gt;"",IF(H288&gt;=PROG!$D$10,"A","N.A"),"")</f>
      </c>
      <c r="K288" s="82"/>
      <c r="L288" s="82"/>
    </row>
    <row r="289" spans="1:12" s="83" customFormat="1" ht="12">
      <c r="A289" s="80">
        <v>287</v>
      </c>
      <c r="B289" s="89"/>
      <c r="C289" s="89"/>
      <c r="D289" s="229"/>
      <c r="E289" s="89"/>
      <c r="F289" s="89"/>
      <c r="G289" s="229"/>
      <c r="H289" s="229"/>
      <c r="I289" s="95">
        <f>IF(H289&lt;&gt;"",IF(H289&gt;=PROG!$D$10,"A","N.A"),"")</f>
      </c>
      <c r="K289" s="82"/>
      <c r="L289" s="82"/>
    </row>
    <row r="290" spans="1:12" s="83" customFormat="1" ht="12">
      <c r="A290" s="80">
        <v>288</v>
      </c>
      <c r="C290" s="89"/>
      <c r="D290" s="229"/>
      <c r="E290" s="89"/>
      <c r="F290" s="89"/>
      <c r="G290" s="229"/>
      <c r="H290" s="229"/>
      <c r="I290" s="95">
        <f>IF(H290&lt;&gt;"",IF(H290&gt;=PROG!$D$10,"A","N.A"),"")</f>
      </c>
      <c r="K290" s="82"/>
      <c r="L290" s="82"/>
    </row>
    <row r="291" spans="1:12" s="83" customFormat="1" ht="12">
      <c r="A291" s="80">
        <v>289</v>
      </c>
      <c r="B291" s="89"/>
      <c r="C291" s="89"/>
      <c r="D291" s="229"/>
      <c r="E291" s="89"/>
      <c r="F291" s="89"/>
      <c r="G291" s="229"/>
      <c r="H291" s="229"/>
      <c r="I291" s="95">
        <f>IF(H291&lt;&gt;"",IF(H291&gt;=PROG!$D$10,"A","N.A"),"")</f>
      </c>
      <c r="K291" s="82"/>
      <c r="L291" s="82"/>
    </row>
    <row r="292" spans="1:12" s="83" customFormat="1" ht="12">
      <c r="A292" s="80">
        <v>290</v>
      </c>
      <c r="B292" s="89"/>
      <c r="C292" s="89"/>
      <c r="D292" s="229"/>
      <c r="E292" s="89"/>
      <c r="F292" s="89"/>
      <c r="G292" s="229"/>
      <c r="H292" s="229"/>
      <c r="I292" s="95">
        <f>IF(H292&lt;&gt;"",IF(H292&gt;=PROG!$D$10,"A","N.A"),"")</f>
      </c>
      <c r="K292" s="82"/>
      <c r="L292" s="82"/>
    </row>
    <row r="293" spans="1:12" s="83" customFormat="1" ht="12">
      <c r="A293" s="80">
        <v>291</v>
      </c>
      <c r="C293" s="89"/>
      <c r="D293" s="229"/>
      <c r="E293" s="89"/>
      <c r="F293" s="89"/>
      <c r="G293" s="229"/>
      <c r="H293" s="229"/>
      <c r="I293" s="95">
        <f>IF(H293&lt;&gt;"",IF(H293&gt;=PROG!$D$10,"A","N.A"),"")</f>
      </c>
      <c r="K293" s="82"/>
      <c r="L293" s="82"/>
    </row>
    <row r="294" spans="1:12" s="83" customFormat="1" ht="12">
      <c r="A294" s="80">
        <v>292</v>
      </c>
      <c r="B294" s="89"/>
      <c r="C294" s="89"/>
      <c r="D294" s="229"/>
      <c r="E294" s="89"/>
      <c r="F294" s="89"/>
      <c r="G294" s="229"/>
      <c r="H294" s="229"/>
      <c r="I294" s="95">
        <f>IF(H294&lt;&gt;"",IF(H294&gt;=PROG!$D$10,"A","N.A"),"")</f>
      </c>
      <c r="K294" s="82"/>
      <c r="L294" s="82"/>
    </row>
    <row r="295" spans="1:12" s="83" customFormat="1" ht="12">
      <c r="A295" s="80">
        <v>293</v>
      </c>
      <c r="B295" s="89"/>
      <c r="C295" s="89"/>
      <c r="D295" s="229"/>
      <c r="E295" s="89"/>
      <c r="F295" s="89"/>
      <c r="G295" s="229"/>
      <c r="H295" s="229"/>
      <c r="I295" s="95">
        <f>IF(H295&lt;&gt;"",IF(H295&gt;=PROG!$D$10,"A","N.A"),"")</f>
      </c>
      <c r="K295" s="82"/>
      <c r="L295" s="82"/>
    </row>
    <row r="296" spans="1:12" s="83" customFormat="1" ht="12">
      <c r="A296" s="80">
        <v>294</v>
      </c>
      <c r="C296" s="89"/>
      <c r="D296" s="229"/>
      <c r="E296" s="89"/>
      <c r="F296" s="89"/>
      <c r="G296" s="229"/>
      <c r="H296" s="229"/>
      <c r="I296" s="95">
        <f>IF(H296&lt;&gt;"",IF(H296&gt;=PROG!$D$10,"A","N.A"),"")</f>
      </c>
      <c r="K296" s="82"/>
      <c r="L296" s="82"/>
    </row>
    <row r="297" spans="1:12" s="83" customFormat="1" ht="12">
      <c r="A297" s="80">
        <v>295</v>
      </c>
      <c r="B297" s="89"/>
      <c r="C297" s="89"/>
      <c r="D297" s="229"/>
      <c r="E297" s="89"/>
      <c r="F297" s="89"/>
      <c r="G297" s="229"/>
      <c r="H297" s="229"/>
      <c r="I297" s="95">
        <f>IF(H297&lt;&gt;"",IF(H297&gt;=PROG!$D$10,"A","N.A"),"")</f>
      </c>
      <c r="K297" s="82"/>
      <c r="L297" s="82"/>
    </row>
    <row r="298" spans="1:12" s="83" customFormat="1" ht="12">
      <c r="A298" s="80">
        <v>296</v>
      </c>
      <c r="B298" s="89"/>
      <c r="C298" s="89"/>
      <c r="D298" s="229"/>
      <c r="E298" s="89"/>
      <c r="F298" s="89"/>
      <c r="G298" s="229"/>
      <c r="H298" s="229"/>
      <c r="I298" s="95">
        <f>IF(H298&lt;&gt;"",IF(H298&gt;=PROG!$D$10,"A","N.A"),"")</f>
      </c>
      <c r="K298" s="82"/>
      <c r="L298" s="82"/>
    </row>
    <row r="299" spans="1:12" s="83" customFormat="1" ht="12">
      <c r="A299" s="80">
        <v>297</v>
      </c>
      <c r="C299" s="89"/>
      <c r="D299" s="229"/>
      <c r="E299" s="89"/>
      <c r="F299" s="89"/>
      <c r="G299" s="229"/>
      <c r="H299" s="229"/>
      <c r="I299" s="95">
        <f>IF(H299&lt;&gt;"",IF(H299&gt;=PROG!$D$10,"A","N.A"),"")</f>
      </c>
      <c r="K299" s="82"/>
      <c r="L299" s="82"/>
    </row>
    <row r="300" spans="1:12" s="83" customFormat="1" ht="12">
      <c r="A300" s="80">
        <v>298</v>
      </c>
      <c r="B300" s="89"/>
      <c r="C300" s="89"/>
      <c r="D300" s="229"/>
      <c r="E300" s="89"/>
      <c r="F300" s="89"/>
      <c r="G300" s="229"/>
      <c r="H300" s="229"/>
      <c r="I300" s="95">
        <f>IF(H300&lt;&gt;"",IF(H300&gt;=PROG!$D$10,"A","N.A"),"")</f>
      </c>
      <c r="K300" s="82"/>
      <c r="L300" s="82"/>
    </row>
    <row r="301" spans="1:12" s="83" customFormat="1" ht="12">
      <c r="A301" s="80">
        <v>299</v>
      </c>
      <c r="B301" s="89"/>
      <c r="C301" s="89"/>
      <c r="D301" s="229"/>
      <c r="E301" s="89"/>
      <c r="F301" s="89"/>
      <c r="G301" s="229"/>
      <c r="H301" s="229"/>
      <c r="I301" s="95">
        <f>IF(H301&lt;&gt;"",IF(H301&gt;=PROG!$D$10,"A","N.A"),"")</f>
      </c>
      <c r="K301" s="82"/>
      <c r="L301" s="82"/>
    </row>
    <row r="302" spans="1:12" s="83" customFormat="1" ht="12">
      <c r="A302" s="80">
        <v>300</v>
      </c>
      <c r="C302" s="89"/>
      <c r="D302" s="229"/>
      <c r="E302" s="89"/>
      <c r="F302" s="89"/>
      <c r="G302" s="229"/>
      <c r="H302" s="229"/>
      <c r="I302" s="95">
        <f>IF(H302&lt;&gt;"",IF(H302&gt;=PROG!$D$10,"A","N.A"),"")</f>
      </c>
      <c r="K302" s="82"/>
      <c r="L302" s="82"/>
    </row>
    <row r="303" spans="1:12" s="83" customFormat="1" ht="12">
      <c r="A303" s="80">
        <v>301</v>
      </c>
      <c r="B303" s="89"/>
      <c r="C303" s="89"/>
      <c r="D303" s="229"/>
      <c r="E303" s="89"/>
      <c r="F303" s="89"/>
      <c r="G303" s="229"/>
      <c r="H303" s="229"/>
      <c r="I303" s="95">
        <f>IF(H303&lt;&gt;"",IF(H303&gt;=PROG!$D$10,"A","N.A"),"")</f>
      </c>
      <c r="K303" s="82"/>
      <c r="L303" s="82"/>
    </row>
    <row r="304" spans="1:12" s="83" customFormat="1" ht="12">
      <c r="A304" s="80">
        <v>302</v>
      </c>
      <c r="B304" s="89"/>
      <c r="C304" s="89"/>
      <c r="D304" s="229"/>
      <c r="E304" s="89"/>
      <c r="F304" s="89"/>
      <c r="G304" s="229"/>
      <c r="H304" s="229"/>
      <c r="I304" s="95">
        <f>IF(H304&lt;&gt;"",IF(H304&gt;=PROG!$D$10,"A","N.A"),"")</f>
      </c>
      <c r="K304" s="82"/>
      <c r="L304" s="82"/>
    </row>
    <row r="305" spans="1:12" s="83" customFormat="1" ht="12">
      <c r="A305" s="80">
        <v>303</v>
      </c>
      <c r="C305" s="89"/>
      <c r="D305" s="229"/>
      <c r="E305" s="89"/>
      <c r="F305" s="89"/>
      <c r="G305" s="229"/>
      <c r="H305" s="229"/>
      <c r="I305" s="95">
        <f>IF(H305&lt;&gt;"",IF(H305&gt;=PROG!$D$10,"A","N.A"),"")</f>
      </c>
      <c r="K305" s="82"/>
      <c r="L305" s="82"/>
    </row>
    <row r="306" spans="1:12" s="83" customFormat="1" ht="12">
      <c r="A306" s="80">
        <v>304</v>
      </c>
      <c r="B306" s="89"/>
      <c r="C306" s="89"/>
      <c r="D306" s="229"/>
      <c r="E306" s="89"/>
      <c r="F306" s="89"/>
      <c r="G306" s="229"/>
      <c r="H306" s="229"/>
      <c r="I306" s="95">
        <f>IF(H306&lt;&gt;"",IF(H306&gt;=PROG!$D$10,"A","N.A"),"")</f>
      </c>
      <c r="K306" s="82"/>
      <c r="L306" s="82"/>
    </row>
    <row r="307" spans="1:12" s="83" customFormat="1" ht="12">
      <c r="A307" s="80">
        <v>305</v>
      </c>
      <c r="B307" s="89"/>
      <c r="C307" s="89"/>
      <c r="D307" s="229"/>
      <c r="E307" s="89"/>
      <c r="F307" s="89"/>
      <c r="G307" s="229"/>
      <c r="H307" s="229"/>
      <c r="I307" s="95">
        <f>IF(H307&lt;&gt;"",IF(H307&gt;=PROG!$D$10,"A","N.A"),"")</f>
      </c>
      <c r="K307" s="82"/>
      <c r="L307" s="82"/>
    </row>
    <row r="308" spans="1:12" s="83" customFormat="1" ht="12">
      <c r="A308" s="80">
        <v>306</v>
      </c>
      <c r="C308" s="89"/>
      <c r="D308" s="229"/>
      <c r="E308" s="89"/>
      <c r="F308" s="89"/>
      <c r="G308" s="229"/>
      <c r="H308" s="229"/>
      <c r="I308" s="95">
        <f>IF(H308&lt;&gt;"",IF(H308&gt;=PROG!$D$10,"A","N.A"),"")</f>
      </c>
      <c r="K308" s="82"/>
      <c r="L308" s="82"/>
    </row>
    <row r="309" spans="1:12" s="83" customFormat="1" ht="12">
      <c r="A309" s="80">
        <v>307</v>
      </c>
      <c r="B309" s="89"/>
      <c r="C309" s="89"/>
      <c r="D309" s="229"/>
      <c r="E309" s="89"/>
      <c r="F309" s="89"/>
      <c r="G309" s="229"/>
      <c r="H309" s="229"/>
      <c r="I309" s="95">
        <f>IF(H309&lt;&gt;"",IF(H309&gt;=PROG!$D$10,"A","N.A"),"")</f>
      </c>
      <c r="K309" s="82"/>
      <c r="L309" s="82"/>
    </row>
    <row r="310" spans="1:12" s="83" customFormat="1" ht="12">
      <c r="A310" s="80">
        <v>308</v>
      </c>
      <c r="B310" s="89"/>
      <c r="C310" s="89"/>
      <c r="D310" s="229"/>
      <c r="E310" s="89"/>
      <c r="F310" s="89"/>
      <c r="G310" s="229"/>
      <c r="H310" s="229"/>
      <c r="I310" s="95">
        <f>IF(H310&lt;&gt;"",IF(H310&gt;=PROG!$D$10,"A","N.A"),"")</f>
      </c>
      <c r="K310" s="82"/>
      <c r="L310" s="82"/>
    </row>
    <row r="311" spans="1:12" s="83" customFormat="1" ht="12">
      <c r="A311" s="80">
        <v>309</v>
      </c>
      <c r="B311" s="89"/>
      <c r="C311" s="89"/>
      <c r="D311" s="229"/>
      <c r="E311" s="89"/>
      <c r="F311" s="89"/>
      <c r="G311" s="229"/>
      <c r="H311" s="229"/>
      <c r="I311" s="95">
        <f>IF(H311&lt;&gt;"",IF(H311&gt;=PROG!$D$10,"A","N.A"),"")</f>
      </c>
      <c r="K311" s="82"/>
      <c r="L311" s="82"/>
    </row>
    <row r="312" spans="1:12" s="83" customFormat="1" ht="12">
      <c r="A312" s="80">
        <v>310</v>
      </c>
      <c r="B312" s="89"/>
      <c r="C312" s="89"/>
      <c r="D312" s="229"/>
      <c r="E312" s="89"/>
      <c r="F312" s="89"/>
      <c r="G312" s="229"/>
      <c r="H312" s="229"/>
      <c r="I312" s="95">
        <f>IF(H312&lt;&gt;"",IF(H312&gt;=PROG!$D$10,"A","N.A"),"")</f>
      </c>
      <c r="K312" s="82"/>
      <c r="L312" s="82"/>
    </row>
    <row r="313" spans="1:12" s="83" customFormat="1" ht="12">
      <c r="A313" s="80">
        <v>311</v>
      </c>
      <c r="C313" s="89"/>
      <c r="D313" s="229"/>
      <c r="E313" s="89"/>
      <c r="F313" s="89"/>
      <c r="G313" s="229"/>
      <c r="H313" s="229"/>
      <c r="I313" s="95">
        <f>IF(H313&lt;&gt;"",IF(H313&gt;=PROG!$D$10,"A","N.A"),"")</f>
      </c>
      <c r="K313" s="82"/>
      <c r="L313" s="82"/>
    </row>
    <row r="314" spans="1:12" s="83" customFormat="1" ht="12">
      <c r="A314" s="80">
        <v>312</v>
      </c>
      <c r="B314" s="89"/>
      <c r="C314" s="89"/>
      <c r="D314" s="229"/>
      <c r="E314" s="89"/>
      <c r="F314" s="89"/>
      <c r="G314" s="229"/>
      <c r="H314" s="229"/>
      <c r="I314" s="95">
        <f>IF(H314&lt;&gt;"",IF(H314&gt;=PROG!$D$10,"A","N.A"),"")</f>
      </c>
      <c r="K314" s="82"/>
      <c r="L314" s="82"/>
    </row>
    <row r="315" spans="1:12" s="83" customFormat="1" ht="12">
      <c r="A315" s="80">
        <v>313</v>
      </c>
      <c r="B315" s="89"/>
      <c r="C315" s="89"/>
      <c r="D315" s="229"/>
      <c r="E315" s="89"/>
      <c r="F315" s="89"/>
      <c r="G315" s="229"/>
      <c r="H315" s="229"/>
      <c r="I315" s="95">
        <f>IF(H315&lt;&gt;"",IF(H315&gt;=PROG!$D$10,"A","N.A"),"")</f>
      </c>
      <c r="K315" s="82"/>
      <c r="L315" s="82"/>
    </row>
    <row r="316" spans="1:12" s="83" customFormat="1" ht="12">
      <c r="A316" s="80">
        <v>314</v>
      </c>
      <c r="C316" s="89"/>
      <c r="D316" s="229"/>
      <c r="E316" s="89"/>
      <c r="F316" s="89"/>
      <c r="G316" s="229"/>
      <c r="H316" s="229"/>
      <c r="I316" s="95">
        <f>IF(H316&lt;&gt;"",IF(H316&gt;=PROG!$D$10,"A","N.A"),"")</f>
      </c>
      <c r="K316" s="82"/>
      <c r="L316" s="82"/>
    </row>
    <row r="317" spans="1:12" s="83" customFormat="1" ht="12">
      <c r="A317" s="80">
        <v>315</v>
      </c>
      <c r="B317" s="89"/>
      <c r="C317" s="89"/>
      <c r="D317" s="229"/>
      <c r="E317" s="89"/>
      <c r="F317" s="89"/>
      <c r="G317" s="229"/>
      <c r="H317" s="229"/>
      <c r="I317" s="95">
        <f>IF(H317&lt;&gt;"",IF(H317&gt;=PROG!$D$10,"A","N.A"),"")</f>
      </c>
      <c r="K317" s="82"/>
      <c r="L317" s="82"/>
    </row>
    <row r="318" spans="1:12" s="83" customFormat="1" ht="12">
      <c r="A318" s="80">
        <v>316</v>
      </c>
      <c r="B318" s="89"/>
      <c r="C318" s="89"/>
      <c r="D318" s="229"/>
      <c r="E318" s="89"/>
      <c r="F318" s="89"/>
      <c r="G318" s="229"/>
      <c r="H318" s="229"/>
      <c r="I318" s="95">
        <f>IF(H318&lt;&gt;"",IF(H318&gt;=PROG!$D$10,"A","N.A"),"")</f>
      </c>
      <c r="K318" s="82"/>
      <c r="L318" s="82"/>
    </row>
    <row r="319" spans="1:12" s="83" customFormat="1" ht="12">
      <c r="A319" s="80">
        <v>317</v>
      </c>
      <c r="C319" s="89"/>
      <c r="D319" s="229"/>
      <c r="E319" s="89"/>
      <c r="F319" s="89"/>
      <c r="G319" s="229"/>
      <c r="H319" s="229"/>
      <c r="I319" s="95">
        <f>IF(H319&lt;&gt;"",IF(H319&gt;=PROG!$D$10,"A","N.A"),"")</f>
      </c>
      <c r="K319" s="82"/>
      <c r="L319" s="82"/>
    </row>
    <row r="320" spans="1:12" s="83" customFormat="1" ht="12">
      <c r="A320" s="80">
        <v>318</v>
      </c>
      <c r="B320" s="89"/>
      <c r="C320" s="89"/>
      <c r="D320" s="229"/>
      <c r="E320" s="89"/>
      <c r="F320" s="89"/>
      <c r="G320" s="229"/>
      <c r="H320" s="229"/>
      <c r="I320" s="95">
        <f>IF(H320&lt;&gt;"",IF(H320&gt;=PROG!$D$10,"A","N.A"),"")</f>
      </c>
      <c r="K320" s="82"/>
      <c r="L320" s="82"/>
    </row>
    <row r="321" spans="1:12" s="83" customFormat="1" ht="12">
      <c r="A321" s="80">
        <v>319</v>
      </c>
      <c r="B321" s="89"/>
      <c r="C321" s="89"/>
      <c r="D321" s="229"/>
      <c r="E321" s="89"/>
      <c r="F321" s="89"/>
      <c r="G321" s="229"/>
      <c r="H321" s="229"/>
      <c r="I321" s="95">
        <f>IF(H321&lt;&gt;"",IF(H321&gt;=PROG!$D$10,"A","N.A"),"")</f>
      </c>
      <c r="K321" s="82"/>
      <c r="L321" s="82"/>
    </row>
    <row r="322" spans="1:12" s="83" customFormat="1" ht="12">
      <c r="A322" s="80">
        <v>320</v>
      </c>
      <c r="C322" s="89"/>
      <c r="D322" s="229"/>
      <c r="E322" s="89"/>
      <c r="F322" s="89"/>
      <c r="G322" s="229"/>
      <c r="H322" s="229"/>
      <c r="I322" s="95">
        <f>IF(H322&lt;&gt;"",IF(H322&gt;=PROG!$D$10,"A","N.A"),"")</f>
      </c>
      <c r="K322" s="82"/>
      <c r="L322" s="82"/>
    </row>
    <row r="323" spans="1:12" s="83" customFormat="1" ht="12">
      <c r="A323" s="80">
        <v>321</v>
      </c>
      <c r="B323" s="89"/>
      <c r="C323" s="89"/>
      <c r="D323" s="229"/>
      <c r="E323" s="89"/>
      <c r="F323" s="89"/>
      <c r="G323" s="229"/>
      <c r="H323" s="229"/>
      <c r="I323" s="95">
        <f>IF(H323&lt;&gt;"",IF(H323&gt;=PROG!$D$10,"A","N.A"),"")</f>
      </c>
      <c r="K323" s="82"/>
      <c r="L323" s="82"/>
    </row>
    <row r="324" spans="1:12" s="83" customFormat="1" ht="12">
      <c r="A324" s="80">
        <v>322</v>
      </c>
      <c r="B324" s="89"/>
      <c r="C324" s="89"/>
      <c r="D324" s="229"/>
      <c r="E324" s="89"/>
      <c r="F324" s="89"/>
      <c r="G324" s="229"/>
      <c r="H324" s="229"/>
      <c r="I324" s="95">
        <f>IF(H324&lt;&gt;"",IF(H324&gt;=PROG!$D$10,"A","N.A"),"")</f>
      </c>
      <c r="K324" s="82"/>
      <c r="L324" s="82"/>
    </row>
    <row r="325" spans="1:12" s="83" customFormat="1" ht="12">
      <c r="A325" s="80">
        <v>323</v>
      </c>
      <c r="C325" s="89"/>
      <c r="D325" s="229"/>
      <c r="E325" s="89"/>
      <c r="F325" s="89"/>
      <c r="G325" s="229"/>
      <c r="H325" s="229"/>
      <c r="I325" s="95">
        <f>IF(H325&lt;&gt;"",IF(H325&gt;=PROG!$D$10,"A","N.A"),"")</f>
      </c>
      <c r="K325" s="82"/>
      <c r="L325" s="82"/>
    </row>
    <row r="326" spans="1:12" s="83" customFormat="1" ht="12">
      <c r="A326" s="80">
        <v>324</v>
      </c>
      <c r="B326" s="89"/>
      <c r="C326" s="89"/>
      <c r="D326" s="229"/>
      <c r="E326" s="89"/>
      <c r="F326" s="89"/>
      <c r="G326" s="229"/>
      <c r="H326" s="229"/>
      <c r="I326" s="95">
        <f>IF(H326&lt;&gt;"",IF(H326&gt;=PROG!$D$10,"A","N.A"),"")</f>
      </c>
      <c r="K326" s="82"/>
      <c r="L326" s="82"/>
    </row>
    <row r="327" spans="1:12" s="83" customFormat="1" ht="12">
      <c r="A327" s="80">
        <v>325</v>
      </c>
      <c r="B327" s="89"/>
      <c r="C327" s="89"/>
      <c r="D327" s="229"/>
      <c r="E327" s="89"/>
      <c r="F327" s="89"/>
      <c r="G327" s="229"/>
      <c r="H327" s="229"/>
      <c r="I327" s="95">
        <f>IF(H327&lt;&gt;"",IF(H327&gt;=PROG!$D$10,"A","N.A"),"")</f>
      </c>
      <c r="K327" s="82"/>
      <c r="L327" s="82"/>
    </row>
    <row r="328" spans="1:12" s="83" customFormat="1" ht="12">
      <c r="A328" s="80">
        <v>326</v>
      </c>
      <c r="C328" s="89"/>
      <c r="D328" s="229"/>
      <c r="E328" s="89"/>
      <c r="F328" s="89"/>
      <c r="G328" s="229"/>
      <c r="H328" s="229"/>
      <c r="I328" s="95">
        <f>IF(H328&lt;&gt;"",IF(H328&gt;=PROG!$D$10,"A","N.A"),"")</f>
      </c>
      <c r="K328" s="82"/>
      <c r="L328" s="82"/>
    </row>
    <row r="329" spans="1:12" s="83" customFormat="1" ht="12">
      <c r="A329" s="80">
        <v>327</v>
      </c>
      <c r="B329" s="89"/>
      <c r="C329" s="89"/>
      <c r="D329" s="229"/>
      <c r="E329" s="89"/>
      <c r="F329" s="89"/>
      <c r="G329" s="229"/>
      <c r="H329" s="229"/>
      <c r="I329" s="95">
        <f>IF(H329&lt;&gt;"",IF(H329&gt;=PROG!$D$10,"A","N.A"),"")</f>
      </c>
      <c r="K329" s="82"/>
      <c r="L329" s="82"/>
    </row>
    <row r="330" spans="1:12" s="83" customFormat="1" ht="12">
      <c r="A330" s="80">
        <v>328</v>
      </c>
      <c r="B330" s="89"/>
      <c r="C330" s="89"/>
      <c r="D330" s="229"/>
      <c r="E330" s="89"/>
      <c r="F330" s="89"/>
      <c r="G330" s="229"/>
      <c r="H330" s="229"/>
      <c r="I330" s="95">
        <f>IF(H330&lt;&gt;"",IF(H330&gt;=PROG!$D$10,"A","N.A"),"")</f>
      </c>
      <c r="K330" s="82"/>
      <c r="L330" s="82"/>
    </row>
    <row r="331" spans="1:12" s="83" customFormat="1" ht="12">
      <c r="A331" s="80">
        <v>329</v>
      </c>
      <c r="C331" s="89"/>
      <c r="D331" s="229"/>
      <c r="E331" s="89"/>
      <c r="F331" s="89"/>
      <c r="G331" s="229"/>
      <c r="H331" s="229"/>
      <c r="I331" s="95">
        <f>IF(H331&lt;&gt;"",IF(H331&gt;=PROG!$D$10,"A","N.A"),"")</f>
      </c>
      <c r="K331" s="82"/>
      <c r="L331" s="82"/>
    </row>
    <row r="332" spans="1:12" s="83" customFormat="1" ht="12">
      <c r="A332" s="80">
        <v>330</v>
      </c>
      <c r="B332" s="89"/>
      <c r="C332" s="89"/>
      <c r="D332" s="229"/>
      <c r="E332" s="89"/>
      <c r="F332" s="89"/>
      <c r="G332" s="229"/>
      <c r="H332" s="229"/>
      <c r="I332" s="95">
        <f>IF(H332&lt;&gt;"",IF(H332&gt;=PROG!$D$10,"A","N.A"),"")</f>
      </c>
      <c r="K332" s="82"/>
      <c r="L332" s="82"/>
    </row>
    <row r="333" spans="1:12" s="83" customFormat="1" ht="12">
      <c r="A333" s="80">
        <v>331</v>
      </c>
      <c r="B333" s="89"/>
      <c r="C333" s="89"/>
      <c r="D333" s="229"/>
      <c r="E333" s="89"/>
      <c r="F333" s="89"/>
      <c r="G333" s="229"/>
      <c r="H333" s="229"/>
      <c r="I333" s="95">
        <f>IF(H333&lt;&gt;"",IF(H333&gt;=PROG!$D$10,"A","N.A"),"")</f>
      </c>
      <c r="K333" s="82"/>
      <c r="L333" s="82"/>
    </row>
    <row r="334" spans="1:12" s="83" customFormat="1" ht="12">
      <c r="A334" s="80">
        <v>332</v>
      </c>
      <c r="C334" s="89"/>
      <c r="D334" s="229"/>
      <c r="E334" s="89"/>
      <c r="F334" s="89"/>
      <c r="G334" s="229"/>
      <c r="H334" s="229"/>
      <c r="I334" s="95">
        <f>IF(H334&lt;&gt;"",IF(H334&gt;=PROG!$D$10,"A","N.A"),"")</f>
      </c>
      <c r="K334" s="82"/>
      <c r="L334" s="82"/>
    </row>
    <row r="335" spans="1:12" s="83" customFormat="1" ht="12">
      <c r="A335" s="80">
        <v>333</v>
      </c>
      <c r="B335" s="89"/>
      <c r="C335" s="89"/>
      <c r="D335" s="229"/>
      <c r="E335" s="89"/>
      <c r="F335" s="89"/>
      <c r="G335" s="229"/>
      <c r="H335" s="229"/>
      <c r="I335" s="95">
        <f>IF(H335&lt;&gt;"",IF(H335&gt;=PROG!$D$10,"A","N.A"),"")</f>
      </c>
      <c r="K335" s="82"/>
      <c r="L335" s="82"/>
    </row>
    <row r="336" spans="1:12" s="83" customFormat="1" ht="12">
      <c r="A336" s="80">
        <v>334</v>
      </c>
      <c r="B336" s="89"/>
      <c r="C336" s="89"/>
      <c r="D336" s="229"/>
      <c r="E336" s="89"/>
      <c r="F336" s="89"/>
      <c r="G336" s="229"/>
      <c r="H336" s="229"/>
      <c r="I336" s="95">
        <f>IF(H336&lt;&gt;"",IF(H336&gt;=PROG!$D$10,"A","N.A"),"")</f>
      </c>
      <c r="K336" s="82"/>
      <c r="L336" s="82"/>
    </row>
    <row r="337" spans="1:12" s="83" customFormat="1" ht="12">
      <c r="A337" s="80">
        <v>335</v>
      </c>
      <c r="D337" s="230"/>
      <c r="G337" s="230"/>
      <c r="H337" s="230"/>
      <c r="I337" s="95">
        <f>IF(H337&lt;&gt;"",IF(H337&gt;=PROG!$D$10,"A","N.A"),"")</f>
      </c>
      <c r="K337" s="82"/>
      <c r="L337" s="82"/>
    </row>
    <row r="338" spans="1:12" s="83" customFormat="1" ht="12">
      <c r="A338" s="80">
        <v>336</v>
      </c>
      <c r="D338" s="230"/>
      <c r="G338" s="230"/>
      <c r="H338" s="230"/>
      <c r="I338" s="95">
        <f>IF(H338&lt;&gt;"",IF(H338&gt;=PROG!$D$10,"A","N.A"),"")</f>
      </c>
      <c r="K338" s="82"/>
      <c r="L338" s="82"/>
    </row>
    <row r="339" spans="1:12" s="83" customFormat="1" ht="12">
      <c r="A339" s="80">
        <v>337</v>
      </c>
      <c r="D339" s="230"/>
      <c r="G339" s="230"/>
      <c r="H339" s="230"/>
      <c r="I339" s="95">
        <f>IF(H339&lt;&gt;"",IF(H339&gt;=PROG!$D$10,"A","N.A"),"")</f>
      </c>
      <c r="K339" s="82"/>
      <c r="L339" s="82"/>
    </row>
    <row r="340" spans="1:12" s="83" customFormat="1" ht="12">
      <c r="A340" s="80">
        <v>338</v>
      </c>
      <c r="D340" s="230"/>
      <c r="G340" s="230"/>
      <c r="H340" s="230"/>
      <c r="I340" s="95">
        <f>IF(H340&lt;&gt;"",IF(H340&gt;=PROG!$D$10,"A","N.A"),"")</f>
      </c>
      <c r="K340" s="82"/>
      <c r="L340" s="82"/>
    </row>
    <row r="341" spans="1:12" s="83" customFormat="1" ht="12">
      <c r="A341" s="80">
        <v>339</v>
      </c>
      <c r="D341" s="230"/>
      <c r="G341" s="230"/>
      <c r="H341" s="230"/>
      <c r="I341" s="95">
        <f>IF(H341&lt;&gt;"",IF(H341&gt;=PROG!$D$10,"A","N.A"),"")</f>
      </c>
      <c r="K341" s="82"/>
      <c r="L341" s="82"/>
    </row>
    <row r="342" spans="1:12" s="83" customFormat="1" ht="12">
      <c r="A342" s="80">
        <v>340</v>
      </c>
      <c r="D342" s="230"/>
      <c r="G342" s="230"/>
      <c r="H342" s="230"/>
      <c r="I342" s="95">
        <f>IF(H342&lt;&gt;"",IF(H342&gt;=PROG!$D$10,"A","N.A"),"")</f>
      </c>
      <c r="K342" s="82"/>
      <c r="L342" s="82"/>
    </row>
    <row r="343" spans="1:12" s="83" customFormat="1" ht="12">
      <c r="A343" s="80">
        <v>341</v>
      </c>
      <c r="D343" s="230"/>
      <c r="G343" s="230"/>
      <c r="H343" s="230"/>
      <c r="I343" s="95">
        <f>IF(H343&lt;&gt;"",IF(H343&gt;=PROG!$D$10,"A","N.A"),"")</f>
      </c>
      <c r="K343" s="82"/>
      <c r="L343" s="82"/>
    </row>
    <row r="344" spans="1:12" s="83" customFormat="1" ht="12">
      <c r="A344" s="80">
        <v>342</v>
      </c>
      <c r="D344" s="230"/>
      <c r="G344" s="230"/>
      <c r="H344" s="230"/>
      <c r="I344" s="95">
        <f>IF(H344&lt;&gt;"",IF(H344&gt;=PROG!$D$10,"A","N.A"),"")</f>
      </c>
      <c r="K344" s="82"/>
      <c r="L344" s="82"/>
    </row>
    <row r="345" spans="1:12" s="83" customFormat="1" ht="12">
      <c r="A345" s="80">
        <v>343</v>
      </c>
      <c r="D345" s="230"/>
      <c r="G345" s="230"/>
      <c r="H345" s="230"/>
      <c r="I345" s="95">
        <f>IF(H345&lt;&gt;"",IF(H345&gt;=PROG!$D$10,"A","N.A"),"")</f>
      </c>
      <c r="K345" s="82"/>
      <c r="L345" s="82"/>
    </row>
    <row r="346" spans="1:12" s="83" customFormat="1" ht="12">
      <c r="A346" s="80">
        <v>344</v>
      </c>
      <c r="D346" s="230"/>
      <c r="G346" s="230"/>
      <c r="H346" s="230"/>
      <c r="I346" s="95">
        <f>IF(H346&lt;&gt;"",IF(H346&gt;=PROG!$D$10,"A","N.A"),"")</f>
      </c>
      <c r="K346" s="82"/>
      <c r="L346" s="82"/>
    </row>
    <row r="347" spans="1:12" s="83" customFormat="1" ht="12">
      <c r="A347" s="80">
        <v>345</v>
      </c>
      <c r="D347" s="230"/>
      <c r="G347" s="230"/>
      <c r="H347" s="230"/>
      <c r="I347" s="95">
        <f>IF(H347&lt;&gt;"",IF(H347&gt;=PROG!$D$10,"A","N.A"),"")</f>
      </c>
      <c r="K347" s="82"/>
      <c r="L347" s="82"/>
    </row>
    <row r="348" spans="1:12" s="83" customFormat="1" ht="12">
      <c r="A348" s="80">
        <v>346</v>
      </c>
      <c r="D348" s="230"/>
      <c r="G348" s="230"/>
      <c r="H348" s="230"/>
      <c r="I348" s="95">
        <f>IF(H348&lt;&gt;"",IF(H348&gt;=PROG!$D$10,"A","N.A"),"")</f>
      </c>
      <c r="K348" s="82"/>
      <c r="L348" s="82"/>
    </row>
    <row r="349" spans="1:12" s="83" customFormat="1" ht="12">
      <c r="A349" s="80">
        <v>347</v>
      </c>
      <c r="D349" s="230"/>
      <c r="G349" s="230"/>
      <c r="H349" s="230"/>
      <c r="I349" s="95">
        <f>IF(H349&lt;&gt;"",IF(H349&gt;=PROG!$D$10,"A","N.A"),"")</f>
      </c>
      <c r="K349" s="82"/>
      <c r="L349" s="82"/>
    </row>
    <row r="350" spans="1:12" s="83" customFormat="1" ht="12">
      <c r="A350" s="80">
        <v>348</v>
      </c>
      <c r="D350" s="230"/>
      <c r="G350" s="230"/>
      <c r="H350" s="230"/>
      <c r="I350" s="95">
        <f>IF(H350&lt;&gt;"",IF(H350&gt;=PROG!$D$10,"A","N.A"),"")</f>
      </c>
      <c r="K350" s="82"/>
      <c r="L350" s="82"/>
    </row>
    <row r="351" spans="1:12" s="83" customFormat="1" ht="12">
      <c r="A351" s="80">
        <v>349</v>
      </c>
      <c r="D351" s="230"/>
      <c r="G351" s="230"/>
      <c r="H351" s="230"/>
      <c r="I351" s="95">
        <f>IF(H351&lt;&gt;"",IF(H351&gt;=PROG!$D$10,"A","N.A"),"")</f>
      </c>
      <c r="K351" s="82"/>
      <c r="L351" s="82"/>
    </row>
    <row r="352" spans="1:12" s="83" customFormat="1" ht="12">
      <c r="A352" s="80">
        <v>350</v>
      </c>
      <c r="D352" s="230"/>
      <c r="G352" s="230"/>
      <c r="H352" s="230"/>
      <c r="I352" s="95">
        <f>IF(H352&lt;&gt;"",IF(H352&gt;=PROG!$D$10,"A","N.A"),"")</f>
      </c>
      <c r="K352" s="82"/>
      <c r="L352" s="82"/>
    </row>
    <row r="353" spans="1:12" s="83" customFormat="1" ht="12">
      <c r="A353" s="80">
        <v>351</v>
      </c>
      <c r="D353" s="230"/>
      <c r="G353" s="230"/>
      <c r="H353" s="230"/>
      <c r="I353" s="95">
        <f>IF(H353&lt;&gt;"",IF(H353&gt;=PROG!$D$10,"A","N.A"),"")</f>
      </c>
      <c r="K353" s="82"/>
      <c r="L353" s="82"/>
    </row>
    <row r="354" spans="1:12" s="83" customFormat="1" ht="12">
      <c r="A354" s="80">
        <v>352</v>
      </c>
      <c r="D354" s="230"/>
      <c r="G354" s="230"/>
      <c r="H354" s="230"/>
      <c r="I354" s="95">
        <f>IF(H354&lt;&gt;"",IF(H354&gt;=PROG!$D$10,"A","N.A"),"")</f>
      </c>
      <c r="K354" s="82"/>
      <c r="L354" s="82"/>
    </row>
    <row r="355" spans="1:12" s="83" customFormat="1" ht="12">
      <c r="A355" s="80">
        <v>353</v>
      </c>
      <c r="D355" s="230"/>
      <c r="G355" s="230"/>
      <c r="H355" s="230"/>
      <c r="I355" s="95">
        <f>IF(H355&lt;&gt;"",IF(H355&gt;=PROG!$D$10,"A","N.A"),"")</f>
      </c>
      <c r="K355" s="82"/>
      <c r="L355" s="82"/>
    </row>
    <row r="356" spans="1:12" s="83" customFormat="1" ht="12">
      <c r="A356" s="80">
        <v>354</v>
      </c>
      <c r="D356" s="230"/>
      <c r="G356" s="230"/>
      <c r="H356" s="230"/>
      <c r="I356" s="95">
        <f>IF(H356&lt;&gt;"",IF(H356&gt;=PROG!$D$10,"A","N.A"),"")</f>
      </c>
      <c r="K356" s="82"/>
      <c r="L356" s="82"/>
    </row>
    <row r="357" spans="1:12" s="83" customFormat="1" ht="12">
      <c r="A357" s="80">
        <v>355</v>
      </c>
      <c r="D357" s="230"/>
      <c r="G357" s="230"/>
      <c r="H357" s="230"/>
      <c r="I357" s="95">
        <f>IF(H357&lt;&gt;"",IF(H357&gt;=PROG!$D$10,"A","N.A"),"")</f>
      </c>
      <c r="K357" s="82"/>
      <c r="L357" s="82"/>
    </row>
    <row r="358" spans="1:12" s="83" customFormat="1" ht="12">
      <c r="A358" s="80">
        <v>356</v>
      </c>
      <c r="D358" s="230"/>
      <c r="G358" s="230"/>
      <c r="H358" s="230"/>
      <c r="I358" s="95">
        <f>IF(H358&lt;&gt;"",IF(H358&gt;=PROG!$D$10,"A","N.A"),"")</f>
      </c>
      <c r="K358" s="82"/>
      <c r="L358" s="82"/>
    </row>
    <row r="359" spans="1:12" s="83" customFormat="1" ht="12">
      <c r="A359" s="80">
        <v>357</v>
      </c>
      <c r="D359" s="230"/>
      <c r="G359" s="230"/>
      <c r="H359" s="230"/>
      <c r="I359" s="95">
        <f>IF(H359&lt;&gt;"",IF(H359&gt;=PROG!$D$10,"A","N.A"),"")</f>
      </c>
      <c r="K359" s="82"/>
      <c r="L359" s="82"/>
    </row>
    <row r="360" spans="1:12" s="83" customFormat="1" ht="12">
      <c r="A360" s="80">
        <v>358</v>
      </c>
      <c r="D360" s="230"/>
      <c r="G360" s="230"/>
      <c r="H360" s="230"/>
      <c r="I360" s="95">
        <f>IF(H360&lt;&gt;"",IF(H360&gt;=PROG!$D$10,"A","N.A"),"")</f>
      </c>
      <c r="K360" s="82"/>
      <c r="L360" s="82"/>
    </row>
    <row r="361" spans="1:12" s="83" customFormat="1" ht="12">
      <c r="A361" s="80">
        <v>359</v>
      </c>
      <c r="D361" s="230"/>
      <c r="G361" s="230"/>
      <c r="H361" s="230"/>
      <c r="I361" s="95">
        <f>IF(H361&lt;&gt;"",IF(H361&gt;=PROG!$D$10,"A","N.A"),"")</f>
      </c>
      <c r="K361" s="82"/>
      <c r="L361" s="82"/>
    </row>
    <row r="362" spans="1:12" s="83" customFormat="1" ht="12">
      <c r="A362" s="80">
        <v>360</v>
      </c>
      <c r="D362" s="230"/>
      <c r="G362" s="230"/>
      <c r="H362" s="230"/>
      <c r="I362" s="95">
        <f>IF(H362&lt;&gt;"",IF(H362&gt;=PROG!$D$10,"A","N.A"),"")</f>
      </c>
      <c r="K362" s="82"/>
      <c r="L362" s="82"/>
    </row>
    <row r="363" spans="1:12" s="83" customFormat="1" ht="12">
      <c r="A363" s="80">
        <v>361</v>
      </c>
      <c r="D363" s="230"/>
      <c r="G363" s="230"/>
      <c r="H363" s="230"/>
      <c r="I363" s="95">
        <f>IF(H363&lt;&gt;"",IF(H363&gt;=PROG!$D$10,"A","N.A"),"")</f>
      </c>
      <c r="K363" s="82"/>
      <c r="L363" s="82"/>
    </row>
    <row r="364" spans="1:12" s="83" customFormat="1" ht="12">
      <c r="A364" s="80">
        <v>362</v>
      </c>
      <c r="D364" s="230"/>
      <c r="G364" s="230"/>
      <c r="H364" s="230"/>
      <c r="I364" s="95">
        <f>IF(H364&lt;&gt;"",IF(H364&gt;=PROG!$D$10,"A","N.A"),"")</f>
      </c>
      <c r="K364" s="82"/>
      <c r="L364" s="82"/>
    </row>
    <row r="365" spans="1:12" s="83" customFormat="1" ht="12">
      <c r="A365" s="80">
        <v>363</v>
      </c>
      <c r="D365" s="230"/>
      <c r="G365" s="230"/>
      <c r="H365" s="230"/>
      <c r="I365" s="95">
        <f>IF(H365&lt;&gt;"",IF(H365&gt;=PROG!$D$10,"A","N.A"),"")</f>
      </c>
      <c r="K365" s="82"/>
      <c r="L365" s="82"/>
    </row>
    <row r="366" spans="1:12" s="83" customFormat="1" ht="12">
      <c r="A366" s="80">
        <v>364</v>
      </c>
      <c r="D366" s="230"/>
      <c r="G366" s="230"/>
      <c r="H366" s="230"/>
      <c r="I366" s="95">
        <f>IF(H366&lt;&gt;"",IF(H366&gt;=PROG!$D$10,"A","N.A"),"")</f>
      </c>
      <c r="K366" s="82"/>
      <c r="L366" s="82"/>
    </row>
    <row r="367" spans="1:12" s="83" customFormat="1" ht="12">
      <c r="A367" s="80">
        <v>365</v>
      </c>
      <c r="D367" s="230"/>
      <c r="G367" s="230"/>
      <c r="H367" s="230"/>
      <c r="I367" s="95">
        <f>IF(H367&lt;&gt;"",IF(H367&gt;=PROG!$D$10,"A","N.A"),"")</f>
      </c>
      <c r="K367" s="82"/>
      <c r="L367" s="82"/>
    </row>
    <row r="368" spans="1:12" s="83" customFormat="1" ht="12">
      <c r="A368" s="80">
        <v>366</v>
      </c>
      <c r="D368" s="230"/>
      <c r="G368" s="230"/>
      <c r="H368" s="230"/>
      <c r="I368" s="95">
        <f>IF(H368&lt;&gt;"",IF(H368&gt;=PROG!$D$10,"A","N.A"),"")</f>
      </c>
      <c r="K368" s="82"/>
      <c r="L368" s="82"/>
    </row>
    <row r="369" spans="1:12" s="83" customFormat="1" ht="12">
      <c r="A369" s="80">
        <v>367</v>
      </c>
      <c r="D369" s="230"/>
      <c r="G369" s="230"/>
      <c r="H369" s="230"/>
      <c r="I369" s="95">
        <f>IF(H369&lt;&gt;"",IF(H369&gt;=PROG!$D$10,"A","N.A"),"")</f>
      </c>
      <c r="K369" s="82"/>
      <c r="L369" s="82"/>
    </row>
    <row r="370" spans="1:12" s="83" customFormat="1" ht="12">
      <c r="A370" s="80">
        <v>368</v>
      </c>
      <c r="D370" s="230"/>
      <c r="G370" s="230"/>
      <c r="H370" s="230"/>
      <c r="I370" s="95">
        <f>IF(H370&lt;&gt;"",IF(H370&gt;=PROG!$D$10,"A","N.A"),"")</f>
      </c>
      <c r="K370" s="82"/>
      <c r="L370" s="82"/>
    </row>
    <row r="371" spans="1:12" s="83" customFormat="1" ht="12">
      <c r="A371" s="80">
        <v>369</v>
      </c>
      <c r="D371" s="230"/>
      <c r="G371" s="230"/>
      <c r="H371" s="230"/>
      <c r="I371" s="95">
        <f>IF(H371&lt;&gt;"",IF(H371&gt;=PROG!$D$10,"A","N.A"),"")</f>
      </c>
      <c r="K371" s="82"/>
      <c r="L371" s="82"/>
    </row>
    <row r="372" spans="1:12" s="83" customFormat="1" ht="12">
      <c r="A372" s="80">
        <v>370</v>
      </c>
      <c r="D372" s="230"/>
      <c r="G372" s="230"/>
      <c r="H372" s="230"/>
      <c r="I372" s="95">
        <f>IF(H372&lt;&gt;"",IF(H372&gt;=PROG!$D$10,"A","N.A"),"")</f>
      </c>
      <c r="K372" s="82"/>
      <c r="L372" s="82"/>
    </row>
    <row r="373" spans="1:12" s="83" customFormat="1" ht="12">
      <c r="A373" s="80">
        <v>371</v>
      </c>
      <c r="D373" s="230"/>
      <c r="G373" s="230"/>
      <c r="H373" s="230"/>
      <c r="I373" s="95">
        <f>IF(H373&lt;&gt;"",IF(H373&gt;=PROG!$D$10,"A","N.A"),"")</f>
      </c>
      <c r="K373" s="82"/>
      <c r="L373" s="82"/>
    </row>
    <row r="374" spans="1:12" s="83" customFormat="1" ht="12">
      <c r="A374" s="80">
        <v>372</v>
      </c>
      <c r="D374" s="230"/>
      <c r="G374" s="230"/>
      <c r="H374" s="230"/>
      <c r="I374" s="95">
        <f>IF(H374&lt;&gt;"",IF(H374&gt;=PROG!$D$10,"A","N.A"),"")</f>
      </c>
      <c r="K374" s="82"/>
      <c r="L374" s="82"/>
    </row>
    <row r="375" spans="1:12" s="83" customFormat="1" ht="12">
      <c r="A375" s="80">
        <v>373</v>
      </c>
      <c r="D375" s="230"/>
      <c r="G375" s="230"/>
      <c r="H375" s="230"/>
      <c r="I375" s="95">
        <f>IF(H375&lt;&gt;"",IF(H375&gt;=PROG!$D$10,"A","N.A"),"")</f>
      </c>
      <c r="K375" s="82"/>
      <c r="L375" s="82"/>
    </row>
    <row r="376" spans="1:12" s="83" customFormat="1" ht="12">
      <c r="A376" s="80">
        <v>374</v>
      </c>
      <c r="D376" s="230"/>
      <c r="G376" s="230"/>
      <c r="H376" s="230"/>
      <c r="I376" s="95">
        <f>IF(H376&lt;&gt;"",IF(H376&gt;=PROG!$D$10,"A","N.A"),"")</f>
      </c>
      <c r="K376" s="82"/>
      <c r="L376" s="82"/>
    </row>
    <row r="377" spans="1:12" s="83" customFormat="1" ht="12">
      <c r="A377" s="80">
        <v>375</v>
      </c>
      <c r="D377" s="230"/>
      <c r="G377" s="230"/>
      <c r="H377" s="230"/>
      <c r="I377" s="95">
        <f>IF(H377&lt;&gt;"",IF(H377&gt;=PROG!$D$10,"A","N.A"),"")</f>
      </c>
      <c r="K377" s="82"/>
      <c r="L377" s="82"/>
    </row>
    <row r="378" spans="1:12" s="83" customFormat="1" ht="12">
      <c r="A378" s="80">
        <v>376</v>
      </c>
      <c r="D378" s="230"/>
      <c r="G378" s="230"/>
      <c r="H378" s="230"/>
      <c r="I378" s="95">
        <f>IF(H378&lt;&gt;"",IF(H378&gt;=PROG!$D$10,"A","N.A"),"")</f>
      </c>
      <c r="K378" s="82"/>
      <c r="L378" s="82"/>
    </row>
    <row r="379" spans="1:12" s="83" customFormat="1" ht="12">
      <c r="A379" s="80">
        <v>377</v>
      </c>
      <c r="D379" s="230"/>
      <c r="G379" s="230"/>
      <c r="H379" s="230"/>
      <c r="I379" s="95">
        <f>IF(H379&lt;&gt;"",IF(H379&gt;=PROG!$D$10,"A","N.A"),"")</f>
      </c>
      <c r="K379" s="82"/>
      <c r="L379" s="82"/>
    </row>
    <row r="380" spans="1:12" s="83" customFormat="1" ht="12">
      <c r="A380" s="80">
        <v>378</v>
      </c>
      <c r="D380" s="230"/>
      <c r="G380" s="230"/>
      <c r="H380" s="230"/>
      <c r="I380" s="95">
        <f>IF(H380&lt;&gt;"",IF(H380&gt;=PROG!$D$10,"A","N.A"),"")</f>
      </c>
      <c r="K380" s="82"/>
      <c r="L380" s="82"/>
    </row>
    <row r="381" spans="1:12" s="83" customFormat="1" ht="12">
      <c r="A381" s="80">
        <v>379</v>
      </c>
      <c r="D381" s="230"/>
      <c r="G381" s="230"/>
      <c r="H381" s="230"/>
      <c r="I381" s="95">
        <f>IF(H381&lt;&gt;"",IF(H381&gt;=PROG!$D$10,"A","N.A"),"")</f>
      </c>
      <c r="K381" s="82"/>
      <c r="L381" s="82"/>
    </row>
    <row r="382" spans="1:12" s="83" customFormat="1" ht="12">
      <c r="A382" s="80">
        <v>380</v>
      </c>
      <c r="D382" s="230"/>
      <c r="G382" s="230"/>
      <c r="H382" s="230"/>
      <c r="I382" s="95">
        <f>IF(H382&lt;&gt;"",IF(H382&gt;=PROG!$D$10,"A","N.A"),"")</f>
      </c>
      <c r="K382" s="82"/>
      <c r="L382" s="82"/>
    </row>
    <row r="383" spans="1:12" s="83" customFormat="1" ht="12">
      <c r="A383" s="80">
        <v>381</v>
      </c>
      <c r="D383" s="230"/>
      <c r="G383" s="230"/>
      <c r="H383" s="230"/>
      <c r="I383" s="95">
        <f>IF(H383&lt;&gt;"",IF(H383&gt;=PROG!$D$10,"A","N.A"),"")</f>
      </c>
      <c r="K383" s="82"/>
      <c r="L383" s="82"/>
    </row>
    <row r="384" spans="1:12" s="83" customFormat="1" ht="12">
      <c r="A384" s="80">
        <v>382</v>
      </c>
      <c r="D384" s="230"/>
      <c r="G384" s="230"/>
      <c r="H384" s="230"/>
      <c r="I384" s="95">
        <f>IF(H384&lt;&gt;"",IF(H384&gt;=PROG!$D$10,"A","N.A"),"")</f>
      </c>
      <c r="K384" s="82"/>
      <c r="L384" s="82"/>
    </row>
    <row r="385" spans="1:12" s="83" customFormat="1" ht="12">
      <c r="A385" s="80">
        <v>383</v>
      </c>
      <c r="D385" s="230"/>
      <c r="G385" s="230"/>
      <c r="H385" s="230"/>
      <c r="I385" s="95">
        <f>IF(H385&lt;&gt;"",IF(H385&gt;=PROG!$D$10,"A","N.A"),"")</f>
      </c>
      <c r="K385" s="82"/>
      <c r="L385" s="82"/>
    </row>
    <row r="386" spans="1:12" s="83" customFormat="1" ht="12">
      <c r="A386" s="80">
        <v>384</v>
      </c>
      <c r="D386" s="230"/>
      <c r="G386" s="230"/>
      <c r="H386" s="230"/>
      <c r="I386" s="95">
        <f>IF(H386&lt;&gt;"",IF(H386&gt;=PROG!$D$10,"A","N.A"),"")</f>
      </c>
      <c r="K386" s="82"/>
      <c r="L386" s="82"/>
    </row>
    <row r="387" spans="1:12" s="83" customFormat="1" ht="12">
      <c r="A387" s="80">
        <v>385</v>
      </c>
      <c r="D387" s="230"/>
      <c r="G387" s="230"/>
      <c r="H387" s="230"/>
      <c r="I387" s="95">
        <f>IF(H387&lt;&gt;"",IF(H387&gt;=PROG!$D$10,"A","N.A"),"")</f>
      </c>
      <c r="K387" s="82"/>
      <c r="L387" s="82"/>
    </row>
    <row r="388" spans="1:12" s="83" customFormat="1" ht="12">
      <c r="A388" s="80">
        <v>386</v>
      </c>
      <c r="D388" s="230"/>
      <c r="G388" s="230"/>
      <c r="H388" s="230"/>
      <c r="I388" s="95">
        <f>IF(H388&lt;&gt;"",IF(H388&gt;=PROG!$D$10,"A","N.A"),"")</f>
      </c>
      <c r="K388" s="82"/>
      <c r="L388" s="82"/>
    </row>
    <row r="389" spans="1:12" s="83" customFormat="1" ht="12">
      <c r="A389" s="80">
        <v>387</v>
      </c>
      <c r="D389" s="230"/>
      <c r="G389" s="230"/>
      <c r="H389" s="230"/>
      <c r="I389" s="95">
        <f>IF(H389&lt;&gt;"",IF(H389&gt;=PROG!$D$10,"A","N.A"),"")</f>
      </c>
      <c r="K389" s="82"/>
      <c r="L389" s="82"/>
    </row>
    <row r="390" spans="1:12" s="83" customFormat="1" ht="12">
      <c r="A390" s="80">
        <v>388</v>
      </c>
      <c r="D390" s="230"/>
      <c r="G390" s="230"/>
      <c r="H390" s="230"/>
      <c r="I390" s="95">
        <f>IF(H390&lt;&gt;"",IF(H390&gt;=PROG!$D$10,"A","N.A"),"")</f>
      </c>
      <c r="K390" s="82"/>
      <c r="L390" s="82"/>
    </row>
    <row r="391" spans="1:12" s="83" customFormat="1" ht="12">
      <c r="A391" s="80">
        <v>389</v>
      </c>
      <c r="D391" s="230"/>
      <c r="G391" s="230"/>
      <c r="H391" s="230"/>
      <c r="I391" s="95">
        <f>IF(H391&lt;&gt;"",IF(H391&gt;=PROG!$D$10,"A","N.A"),"")</f>
      </c>
      <c r="K391" s="82"/>
      <c r="L391" s="82"/>
    </row>
    <row r="392" spans="1:12" s="83" customFormat="1" ht="12">
      <c r="A392" s="80">
        <v>390</v>
      </c>
      <c r="D392" s="230"/>
      <c r="G392" s="230"/>
      <c r="H392" s="230"/>
      <c r="I392" s="95">
        <f>IF(H392&lt;&gt;"",IF(H392&gt;=PROG!$D$10,"A","N.A"),"")</f>
      </c>
      <c r="K392" s="82"/>
      <c r="L392" s="82"/>
    </row>
    <row r="393" spans="1:12" s="83" customFormat="1" ht="12">
      <c r="A393" s="80">
        <v>391</v>
      </c>
      <c r="D393" s="230"/>
      <c r="G393" s="230"/>
      <c r="H393" s="230"/>
      <c r="I393" s="95">
        <f>IF(H393&lt;&gt;"",IF(H393&gt;=PROG!$D$10,"A","N.A"),"")</f>
      </c>
      <c r="K393" s="82"/>
      <c r="L393" s="82"/>
    </row>
    <row r="394" spans="1:12" s="83" customFormat="1" ht="12">
      <c r="A394" s="80">
        <v>392</v>
      </c>
      <c r="D394" s="230"/>
      <c r="G394" s="230"/>
      <c r="H394" s="230"/>
      <c r="I394" s="95">
        <f>IF(H394&lt;&gt;"",IF(H394&gt;=PROG!$D$10,"A","N.A"),"")</f>
      </c>
      <c r="K394" s="82"/>
      <c r="L394" s="82"/>
    </row>
    <row r="395" spans="1:12" s="83" customFormat="1" ht="12">
      <c r="A395" s="80">
        <v>393</v>
      </c>
      <c r="D395" s="230"/>
      <c r="G395" s="230"/>
      <c r="H395" s="230"/>
      <c r="I395" s="95">
        <f>IF(H395&lt;&gt;"",IF(H395&gt;=PROG!$D$10,"A","N.A"),"")</f>
      </c>
      <c r="K395" s="82"/>
      <c r="L395" s="82"/>
    </row>
    <row r="396" spans="1:12" s="83" customFormat="1" ht="12">
      <c r="A396" s="80">
        <v>394</v>
      </c>
      <c r="D396" s="230"/>
      <c r="G396" s="230"/>
      <c r="H396" s="230"/>
      <c r="I396" s="95">
        <f>IF(H396&lt;&gt;"",IF(H396&gt;=PROG!$D$10,"A","N.A"),"")</f>
      </c>
      <c r="K396" s="82"/>
      <c r="L396" s="82"/>
    </row>
    <row r="397" spans="1:12" s="83" customFormat="1" ht="12">
      <c r="A397" s="80">
        <v>395</v>
      </c>
      <c r="D397" s="230"/>
      <c r="G397" s="230"/>
      <c r="H397" s="230"/>
      <c r="I397" s="95">
        <f>IF(H397&lt;&gt;"",IF(H397&gt;=PROG!$D$10,"A","N.A"),"")</f>
      </c>
      <c r="K397" s="82"/>
      <c r="L397" s="82"/>
    </row>
    <row r="398" spans="1:12" s="83" customFormat="1" ht="12">
      <c r="A398" s="80">
        <v>396</v>
      </c>
      <c r="D398" s="230"/>
      <c r="G398" s="230"/>
      <c r="H398" s="230"/>
      <c r="I398" s="95">
        <f>IF(H398&lt;&gt;"",IF(H398&gt;=PROG!$D$10,"A","N.A"),"")</f>
      </c>
      <c r="K398" s="82"/>
      <c r="L398" s="82"/>
    </row>
    <row r="399" spans="1:12" s="83" customFormat="1" ht="12">
      <c r="A399" s="80">
        <v>397</v>
      </c>
      <c r="D399" s="230"/>
      <c r="G399" s="230"/>
      <c r="H399" s="230"/>
      <c r="I399" s="95">
        <f>IF(H399&lt;&gt;"",IF(H399&gt;=PROG!$D$10,"A","N.A"),"")</f>
      </c>
      <c r="K399" s="82"/>
      <c r="L399" s="82"/>
    </row>
    <row r="400" spans="1:12" s="83" customFormat="1" ht="12">
      <c r="A400" s="80">
        <v>398</v>
      </c>
      <c r="D400" s="230"/>
      <c r="G400" s="230"/>
      <c r="H400" s="230"/>
      <c r="I400" s="95">
        <f>IF(H400&lt;&gt;"",IF(H400&gt;=PROG!$D$10,"A","N.A"),"")</f>
      </c>
      <c r="K400" s="82"/>
      <c r="L400" s="82"/>
    </row>
    <row r="401" spans="1:12" s="83" customFormat="1" ht="12">
      <c r="A401" s="80">
        <v>399</v>
      </c>
      <c r="D401" s="230"/>
      <c r="G401" s="230"/>
      <c r="H401" s="230"/>
      <c r="I401" s="95">
        <f>IF(H401&lt;&gt;"",IF(H401&gt;=PROG!$D$10,"A","N.A"),"")</f>
      </c>
      <c r="K401" s="82"/>
      <c r="L401" s="82"/>
    </row>
    <row r="402" spans="1:12" s="83" customFormat="1" ht="12">
      <c r="A402" s="80">
        <v>400</v>
      </c>
      <c r="D402" s="230"/>
      <c r="G402" s="230"/>
      <c r="H402" s="230"/>
      <c r="I402" s="95">
        <f>IF(H402&lt;&gt;"",IF(H402&gt;=PROG!$D$10,"A","N.A"),"")</f>
      </c>
      <c r="K402" s="82"/>
      <c r="L402" s="82"/>
    </row>
    <row r="403" spans="1:12" s="83" customFormat="1" ht="12">
      <c r="A403" s="80">
        <v>401</v>
      </c>
      <c r="D403" s="230"/>
      <c r="G403" s="230"/>
      <c r="H403" s="230"/>
      <c r="I403" s="95">
        <f>IF(H403&lt;&gt;"",IF(H403&gt;=PROG!$D$10,"A","N.A"),"")</f>
      </c>
      <c r="K403" s="82"/>
      <c r="L403" s="82"/>
    </row>
    <row r="404" spans="1:12" s="83" customFormat="1" ht="12">
      <c r="A404" s="80">
        <v>402</v>
      </c>
      <c r="D404" s="230"/>
      <c r="G404" s="230"/>
      <c r="H404" s="230"/>
      <c r="I404" s="95">
        <f>IF(H404&lt;&gt;"",IF(H404&gt;=PROG!$D$10,"A","N.A"),"")</f>
      </c>
      <c r="K404" s="82"/>
      <c r="L404" s="82"/>
    </row>
    <row r="405" spans="1:12" s="83" customFormat="1" ht="12">
      <c r="A405" s="80">
        <v>403</v>
      </c>
      <c r="D405" s="230"/>
      <c r="G405" s="230"/>
      <c r="H405" s="230"/>
      <c r="I405" s="95">
        <f>IF(H405&lt;&gt;"",IF(H405&gt;=PROG!$D$10,"A","N.A"),"")</f>
      </c>
      <c r="K405" s="82"/>
      <c r="L405" s="82"/>
    </row>
    <row r="406" spans="1:12" s="83" customFormat="1" ht="12">
      <c r="A406" s="80">
        <v>404</v>
      </c>
      <c r="D406" s="230"/>
      <c r="G406" s="230"/>
      <c r="H406" s="230"/>
      <c r="I406" s="95">
        <f>IF(H406&lt;&gt;"",IF(H406&gt;=PROG!$D$10,"A","N.A"),"")</f>
      </c>
      <c r="K406" s="82"/>
      <c r="L406" s="82"/>
    </row>
    <row r="407" spans="1:12" s="83" customFormat="1" ht="12">
      <c r="A407" s="80">
        <v>405</v>
      </c>
      <c r="D407" s="230"/>
      <c r="G407" s="230"/>
      <c r="H407" s="230"/>
      <c r="I407" s="95">
        <f>IF(H407&lt;&gt;"",IF(H407&gt;=PROG!$D$10,"A","N.A"),"")</f>
      </c>
      <c r="K407" s="82"/>
      <c r="L407" s="82"/>
    </row>
    <row r="408" spans="1:12" s="83" customFormat="1" ht="12">
      <c r="A408" s="80">
        <v>406</v>
      </c>
      <c r="D408" s="230"/>
      <c r="G408" s="230"/>
      <c r="H408" s="230"/>
      <c r="I408" s="95">
        <f>IF(H408&lt;&gt;"",IF(H408&gt;=PROG!$D$10,"A","N.A"),"")</f>
      </c>
      <c r="K408" s="82"/>
      <c r="L408" s="82"/>
    </row>
    <row r="409" spans="1:12" s="83" customFormat="1" ht="12">
      <c r="A409" s="80">
        <v>407</v>
      </c>
      <c r="D409" s="230"/>
      <c r="G409" s="230"/>
      <c r="H409" s="230"/>
      <c r="I409" s="95">
        <f>IF(H409&lt;&gt;"",IF(H409&gt;=PROG!$D$10,"A","N.A"),"")</f>
      </c>
      <c r="K409" s="82"/>
      <c r="L409" s="82"/>
    </row>
    <row r="410" spans="1:12" s="83" customFormat="1" ht="12">
      <c r="A410" s="80">
        <v>408</v>
      </c>
      <c r="D410" s="230"/>
      <c r="G410" s="230"/>
      <c r="H410" s="230"/>
      <c r="I410" s="95">
        <f>IF(H410&lt;&gt;"",IF(H410&gt;=PROG!$D$10,"A","N.A"),"")</f>
      </c>
      <c r="K410" s="82"/>
      <c r="L410" s="82"/>
    </row>
    <row r="411" spans="1:12" s="83" customFormat="1" ht="12">
      <c r="A411" s="80">
        <v>409</v>
      </c>
      <c r="D411" s="230"/>
      <c r="G411" s="230"/>
      <c r="H411" s="230"/>
      <c r="I411" s="95">
        <f>IF(H411&lt;&gt;"",IF(H411&gt;=PROG!$D$10,"A","N.A"),"")</f>
      </c>
      <c r="K411" s="82"/>
      <c r="L411" s="82"/>
    </row>
    <row r="412" spans="1:12" s="83" customFormat="1" ht="12">
      <c r="A412" s="80">
        <v>410</v>
      </c>
      <c r="D412" s="230"/>
      <c r="G412" s="230"/>
      <c r="H412" s="230"/>
      <c r="I412" s="95">
        <f>IF(H412&lt;&gt;"",IF(H412&gt;=PROG!$D$10,"A","N.A"),"")</f>
      </c>
      <c r="K412" s="82"/>
      <c r="L412" s="82"/>
    </row>
    <row r="413" spans="1:12" s="83" customFormat="1" ht="12">
      <c r="A413" s="80">
        <v>411</v>
      </c>
      <c r="D413" s="230"/>
      <c r="G413" s="230"/>
      <c r="H413" s="230"/>
      <c r="I413" s="95">
        <f>IF(H413&lt;&gt;"",IF(H413&gt;=PROG!$D$10,"A","N.A"),"")</f>
      </c>
      <c r="K413" s="82"/>
      <c r="L413" s="82"/>
    </row>
    <row r="414" spans="1:12" s="83" customFormat="1" ht="12">
      <c r="A414" s="80">
        <v>412</v>
      </c>
      <c r="D414" s="230"/>
      <c r="G414" s="230"/>
      <c r="H414" s="230"/>
      <c r="I414" s="95">
        <f>IF(H414&lt;&gt;"",IF(H414&gt;=PROG!$D$10,"A","N.A"),"")</f>
      </c>
      <c r="K414" s="82"/>
      <c r="L414" s="82"/>
    </row>
    <row r="415" spans="1:12" s="83" customFormat="1" ht="12">
      <c r="A415" s="80">
        <v>413</v>
      </c>
      <c r="D415" s="230"/>
      <c r="G415" s="230"/>
      <c r="H415" s="230"/>
      <c r="I415" s="95">
        <f>IF(H415&lt;&gt;"",IF(H415&gt;=PROG!$D$10,"A","N.A"),"")</f>
      </c>
      <c r="K415" s="82"/>
      <c r="L415" s="82"/>
    </row>
    <row r="416" spans="1:12" s="83" customFormat="1" ht="12">
      <c r="A416" s="80">
        <v>414</v>
      </c>
      <c r="D416" s="230"/>
      <c r="G416" s="230"/>
      <c r="H416" s="230"/>
      <c r="I416" s="95">
        <f>IF(H416&lt;&gt;"",IF(H416&gt;=PROG!$D$10,"A","N.A"),"")</f>
      </c>
      <c r="K416" s="82"/>
      <c r="L416" s="82"/>
    </row>
    <row r="417" spans="1:12" s="83" customFormat="1" ht="12">
      <c r="A417" s="80">
        <v>415</v>
      </c>
      <c r="D417" s="230"/>
      <c r="G417" s="230"/>
      <c r="H417" s="230"/>
      <c r="I417" s="95">
        <f>IF(H417&lt;&gt;"",IF(H417&gt;=PROG!$D$10,"A","N.A"),"")</f>
      </c>
      <c r="K417" s="82"/>
      <c r="L417" s="82"/>
    </row>
    <row r="418" spans="1:12" s="83" customFormat="1" ht="12">
      <c r="A418" s="80">
        <v>416</v>
      </c>
      <c r="D418" s="230"/>
      <c r="G418" s="230"/>
      <c r="H418" s="230"/>
      <c r="I418" s="95">
        <f>IF(H418&lt;&gt;"",IF(H418&gt;=PROG!$D$10,"A","N.A"),"")</f>
      </c>
      <c r="K418" s="82"/>
      <c r="L418" s="82"/>
    </row>
    <row r="419" spans="1:12" s="83" customFormat="1" ht="12">
      <c r="A419" s="80"/>
      <c r="D419" s="230"/>
      <c r="G419" s="230"/>
      <c r="H419" s="230"/>
      <c r="I419" s="95"/>
      <c r="K419" s="82"/>
      <c r="L419" s="82"/>
    </row>
    <row r="420" spans="1:12" s="83" customFormat="1" ht="12">
      <c r="A420" s="80"/>
      <c r="D420" s="230"/>
      <c r="G420" s="230"/>
      <c r="H420" s="230"/>
      <c r="I420" s="95"/>
      <c r="K420" s="82"/>
      <c r="L420" s="82"/>
    </row>
    <row r="421" spans="1:12" s="83" customFormat="1" ht="12">
      <c r="A421" s="80"/>
      <c r="D421" s="230"/>
      <c r="G421" s="230"/>
      <c r="H421" s="230"/>
      <c r="I421" s="95"/>
      <c r="K421" s="82"/>
      <c r="L421" s="82"/>
    </row>
    <row r="422" spans="1:12" s="83" customFormat="1" ht="12">
      <c r="A422" s="80"/>
      <c r="D422" s="230"/>
      <c r="G422" s="230"/>
      <c r="H422" s="230"/>
      <c r="I422" s="95"/>
      <c r="K422" s="82"/>
      <c r="L422" s="82"/>
    </row>
    <row r="423" spans="1:12" s="83" customFormat="1" ht="12">
      <c r="A423" s="80"/>
      <c r="D423" s="230"/>
      <c r="G423" s="230"/>
      <c r="H423" s="230"/>
      <c r="I423" s="95"/>
      <c r="K423" s="82"/>
      <c r="L423" s="82"/>
    </row>
    <row r="424" spans="1:12" s="83" customFormat="1" ht="12">
      <c r="A424" s="80"/>
      <c r="D424" s="230"/>
      <c r="G424" s="230"/>
      <c r="H424" s="230"/>
      <c r="I424" s="95"/>
      <c r="K424" s="82"/>
      <c r="L424" s="82"/>
    </row>
    <row r="425" spans="1:12" s="83" customFormat="1" ht="12">
      <c r="A425" s="80"/>
      <c r="D425" s="230"/>
      <c r="G425" s="230"/>
      <c r="H425" s="230"/>
      <c r="I425" s="95"/>
      <c r="K425" s="82"/>
      <c r="L425" s="82"/>
    </row>
    <row r="426" spans="1:12" s="83" customFormat="1" ht="12">
      <c r="A426" s="80"/>
      <c r="D426" s="230"/>
      <c r="G426" s="230"/>
      <c r="H426" s="230"/>
      <c r="I426" s="95"/>
      <c r="K426" s="82"/>
      <c r="L426" s="82"/>
    </row>
    <row r="427" spans="1:12" s="83" customFormat="1" ht="12">
      <c r="A427" s="80"/>
      <c r="D427" s="230"/>
      <c r="G427" s="230"/>
      <c r="H427" s="230"/>
      <c r="I427" s="95"/>
      <c r="K427" s="82"/>
      <c r="L427" s="82"/>
    </row>
    <row r="428" spans="1:12" s="83" customFormat="1" ht="12">
      <c r="A428" s="80"/>
      <c r="D428" s="230"/>
      <c r="G428" s="230"/>
      <c r="H428" s="230"/>
      <c r="I428" s="95"/>
      <c r="K428" s="82"/>
      <c r="L428" s="82"/>
    </row>
    <row r="429" spans="1:12" s="83" customFormat="1" ht="12">
      <c r="A429" s="80"/>
      <c r="D429" s="230"/>
      <c r="G429" s="230"/>
      <c r="H429" s="230"/>
      <c r="I429" s="95"/>
      <c r="K429" s="82"/>
      <c r="L429" s="82"/>
    </row>
    <row r="430" spans="1:12" s="83" customFormat="1" ht="12">
      <c r="A430" s="80"/>
      <c r="D430" s="230"/>
      <c r="G430" s="230"/>
      <c r="H430" s="230"/>
      <c r="I430" s="95"/>
      <c r="K430" s="82"/>
      <c r="L430" s="82"/>
    </row>
    <row r="431" spans="1:12" s="83" customFormat="1" ht="12">
      <c r="A431" s="80"/>
      <c r="D431" s="230"/>
      <c r="G431" s="230"/>
      <c r="H431" s="230"/>
      <c r="I431" s="95"/>
      <c r="K431" s="82"/>
      <c r="L431" s="82"/>
    </row>
    <row r="432" spans="1:12" s="83" customFormat="1" ht="12">
      <c r="A432" s="80"/>
      <c r="D432" s="230"/>
      <c r="G432" s="230"/>
      <c r="H432" s="230"/>
      <c r="I432" s="95"/>
      <c r="K432" s="82"/>
      <c r="L432" s="82"/>
    </row>
    <row r="433" spans="1:12" s="83" customFormat="1" ht="12">
      <c r="A433" s="80"/>
      <c r="D433" s="230"/>
      <c r="G433" s="230"/>
      <c r="H433" s="230"/>
      <c r="I433" s="95"/>
      <c r="K433" s="82"/>
      <c r="L433" s="82"/>
    </row>
    <row r="434" spans="1:12" s="83" customFormat="1" ht="12">
      <c r="A434" s="80"/>
      <c r="D434" s="230"/>
      <c r="G434" s="230"/>
      <c r="H434" s="230"/>
      <c r="I434" s="95"/>
      <c r="K434" s="82"/>
      <c r="L434" s="82"/>
    </row>
    <row r="435" spans="1:12" s="83" customFormat="1" ht="12">
      <c r="A435" s="80"/>
      <c r="D435" s="230"/>
      <c r="G435" s="230"/>
      <c r="H435" s="230"/>
      <c r="I435" s="95"/>
      <c r="K435" s="82"/>
      <c r="L435" s="82"/>
    </row>
    <row r="436" spans="1:12" s="83" customFormat="1" ht="12">
      <c r="A436" s="80"/>
      <c r="D436" s="230"/>
      <c r="G436" s="230"/>
      <c r="H436" s="230"/>
      <c r="I436" s="95"/>
      <c r="K436" s="82"/>
      <c r="L436" s="82"/>
    </row>
    <row r="437" spans="1:12" s="83" customFormat="1" ht="12">
      <c r="A437" s="80"/>
      <c r="D437" s="230"/>
      <c r="G437" s="230"/>
      <c r="H437" s="230"/>
      <c r="I437" s="95"/>
      <c r="K437" s="82"/>
      <c r="L437" s="82"/>
    </row>
    <row r="438" spans="1:12" s="83" customFormat="1" ht="12">
      <c r="A438" s="80"/>
      <c r="D438" s="230"/>
      <c r="G438" s="230"/>
      <c r="H438" s="230"/>
      <c r="I438" s="95"/>
      <c r="K438" s="82"/>
      <c r="L438" s="82"/>
    </row>
    <row r="439" spans="1:12" s="83" customFormat="1" ht="12">
      <c r="A439" s="80"/>
      <c r="D439" s="230"/>
      <c r="G439" s="230"/>
      <c r="H439" s="230"/>
      <c r="I439" s="95"/>
      <c r="K439" s="82"/>
      <c r="L439" s="82"/>
    </row>
    <row r="440" spans="1:12" s="83" customFormat="1" ht="12">
      <c r="A440" s="80"/>
      <c r="D440" s="230"/>
      <c r="G440" s="230"/>
      <c r="H440" s="230"/>
      <c r="I440" s="95"/>
      <c r="K440" s="82"/>
      <c r="L440" s="82"/>
    </row>
    <row r="441" spans="1:12" s="83" customFormat="1" ht="12">
      <c r="A441" s="80"/>
      <c r="D441" s="230"/>
      <c r="G441" s="230"/>
      <c r="H441" s="230"/>
      <c r="I441" s="95"/>
      <c r="K441" s="82"/>
      <c r="L441" s="82"/>
    </row>
    <row r="442" spans="1:12" s="83" customFormat="1" ht="12">
      <c r="A442" s="80"/>
      <c r="D442" s="230"/>
      <c r="G442" s="230"/>
      <c r="H442" s="230"/>
      <c r="I442" s="95"/>
      <c r="K442" s="82"/>
      <c r="L442" s="82"/>
    </row>
    <row r="443" spans="1:12" s="83" customFormat="1" ht="12">
      <c r="A443" s="80"/>
      <c r="D443" s="230"/>
      <c r="G443" s="230"/>
      <c r="H443" s="230"/>
      <c r="I443" s="95"/>
      <c r="K443" s="82"/>
      <c r="L443" s="82"/>
    </row>
    <row r="444" spans="1:12" s="83" customFormat="1" ht="12">
      <c r="A444" s="80"/>
      <c r="D444" s="230"/>
      <c r="G444" s="230"/>
      <c r="H444" s="230"/>
      <c r="I444" s="95"/>
      <c r="K444" s="82"/>
      <c r="L444" s="82"/>
    </row>
    <row r="445" spans="1:12" s="83" customFormat="1" ht="12">
      <c r="A445" s="80"/>
      <c r="D445" s="230"/>
      <c r="G445" s="230"/>
      <c r="H445" s="230"/>
      <c r="I445" s="95"/>
      <c r="K445" s="82"/>
      <c r="L445" s="82"/>
    </row>
    <row r="446" spans="1:12" s="83" customFormat="1" ht="12">
      <c r="A446" s="80"/>
      <c r="D446" s="230"/>
      <c r="G446" s="230"/>
      <c r="H446" s="230"/>
      <c r="I446" s="95"/>
      <c r="K446" s="82"/>
      <c r="L446" s="82"/>
    </row>
    <row r="447" spans="1:12" s="83" customFormat="1" ht="12">
      <c r="A447" s="80"/>
      <c r="D447" s="230"/>
      <c r="G447" s="230"/>
      <c r="H447" s="230"/>
      <c r="I447" s="95"/>
      <c r="K447" s="82"/>
      <c r="L447" s="82"/>
    </row>
    <row r="448" spans="1:12" s="83" customFormat="1" ht="12">
      <c r="A448" s="80"/>
      <c r="D448" s="230"/>
      <c r="G448" s="230"/>
      <c r="H448" s="230"/>
      <c r="I448" s="95"/>
      <c r="K448" s="82"/>
      <c r="L448" s="82"/>
    </row>
    <row r="449" spans="1:12" s="83" customFormat="1" ht="12">
      <c r="A449" s="80"/>
      <c r="D449" s="230"/>
      <c r="G449" s="230"/>
      <c r="H449" s="230"/>
      <c r="I449" s="95"/>
      <c r="K449" s="82"/>
      <c r="L449" s="82"/>
    </row>
    <row r="450" spans="1:12" s="83" customFormat="1" ht="12">
      <c r="A450" s="80"/>
      <c r="D450" s="230"/>
      <c r="G450" s="230"/>
      <c r="H450" s="230"/>
      <c r="I450" s="95"/>
      <c r="K450" s="82"/>
      <c r="L450" s="82"/>
    </row>
    <row r="451" spans="1:12" s="83" customFormat="1" ht="12">
      <c r="A451" s="80"/>
      <c r="D451" s="230"/>
      <c r="G451" s="230"/>
      <c r="H451" s="230"/>
      <c r="I451" s="95"/>
      <c r="K451" s="82"/>
      <c r="L451" s="82"/>
    </row>
    <row r="452" spans="1:12" s="83" customFormat="1" ht="12">
      <c r="A452" s="80"/>
      <c r="D452" s="230"/>
      <c r="G452" s="230"/>
      <c r="H452" s="230"/>
      <c r="I452" s="95"/>
      <c r="K452" s="82"/>
      <c r="L452" s="82"/>
    </row>
    <row r="453" spans="1:12" s="83" customFormat="1" ht="12">
      <c r="A453" s="80"/>
      <c r="D453" s="230"/>
      <c r="G453" s="230"/>
      <c r="H453" s="230"/>
      <c r="I453" s="95"/>
      <c r="K453" s="82"/>
      <c r="L453" s="82"/>
    </row>
    <row r="454" spans="1:12" s="83" customFormat="1" ht="12">
      <c r="A454" s="80"/>
      <c r="D454" s="230"/>
      <c r="G454" s="230"/>
      <c r="H454" s="230"/>
      <c r="I454" s="95"/>
      <c r="K454" s="82"/>
      <c r="L454" s="82"/>
    </row>
    <row r="455" spans="1:12" s="83" customFormat="1" ht="12">
      <c r="A455" s="80"/>
      <c r="D455" s="230"/>
      <c r="G455" s="230"/>
      <c r="H455" s="230"/>
      <c r="I455" s="95"/>
      <c r="K455" s="82"/>
      <c r="L455" s="82"/>
    </row>
    <row r="456" spans="1:12" s="83" customFormat="1" ht="12">
      <c r="A456" s="80"/>
      <c r="D456" s="230"/>
      <c r="G456" s="230"/>
      <c r="H456" s="230"/>
      <c r="I456" s="95"/>
      <c r="K456" s="82"/>
      <c r="L456" s="82"/>
    </row>
    <row r="457" spans="1:12" s="83" customFormat="1" ht="12">
      <c r="A457" s="80"/>
      <c r="D457" s="230"/>
      <c r="G457" s="230"/>
      <c r="H457" s="230"/>
      <c r="I457" s="95"/>
      <c r="K457" s="82"/>
      <c r="L457" s="82"/>
    </row>
    <row r="458" spans="1:12" s="83" customFormat="1" ht="12">
      <c r="A458" s="80"/>
      <c r="D458" s="230"/>
      <c r="G458" s="230"/>
      <c r="H458" s="230"/>
      <c r="I458" s="95"/>
      <c r="K458" s="82"/>
      <c r="L458" s="82"/>
    </row>
    <row r="459" spans="1:12" s="83" customFormat="1" ht="12">
      <c r="A459" s="80"/>
      <c r="D459" s="230"/>
      <c r="G459" s="230"/>
      <c r="H459" s="230"/>
      <c r="I459" s="95"/>
      <c r="K459" s="82"/>
      <c r="L459" s="82"/>
    </row>
    <row r="460" spans="1:12" s="83" customFormat="1" ht="12">
      <c r="A460" s="80"/>
      <c r="D460" s="230"/>
      <c r="G460" s="230"/>
      <c r="H460" s="230"/>
      <c r="I460" s="95"/>
      <c r="K460" s="82"/>
      <c r="L460" s="82"/>
    </row>
    <row r="461" spans="1:12" s="83" customFormat="1" ht="12">
      <c r="A461" s="80"/>
      <c r="D461" s="230"/>
      <c r="G461" s="230"/>
      <c r="H461" s="230"/>
      <c r="I461" s="95"/>
      <c r="K461" s="82"/>
      <c r="L461" s="82"/>
    </row>
    <row r="462" spans="1:12" s="83" customFormat="1" ht="12">
      <c r="A462" s="80"/>
      <c r="D462" s="230"/>
      <c r="G462" s="230"/>
      <c r="H462" s="230"/>
      <c r="I462" s="95"/>
      <c r="K462" s="82"/>
      <c r="L462" s="82"/>
    </row>
    <row r="463" spans="1:12" s="83" customFormat="1" ht="12">
      <c r="A463" s="80"/>
      <c r="D463" s="230"/>
      <c r="G463" s="230"/>
      <c r="H463" s="230"/>
      <c r="I463" s="95"/>
      <c r="K463" s="82"/>
      <c r="L463" s="82"/>
    </row>
    <row r="464" spans="1:12" s="83" customFormat="1" ht="12">
      <c r="A464" s="80"/>
      <c r="D464" s="230"/>
      <c r="G464" s="230"/>
      <c r="H464" s="230"/>
      <c r="I464" s="95"/>
      <c r="K464" s="82"/>
      <c r="L464" s="82"/>
    </row>
    <row r="465" spans="1:12" s="83" customFormat="1" ht="12">
      <c r="A465" s="80"/>
      <c r="D465" s="230"/>
      <c r="G465" s="230"/>
      <c r="H465" s="230"/>
      <c r="I465" s="95"/>
      <c r="K465" s="82"/>
      <c r="L465" s="82"/>
    </row>
    <row r="466" spans="1:12" s="83" customFormat="1" ht="12">
      <c r="A466" s="80"/>
      <c r="D466" s="230"/>
      <c r="G466" s="230"/>
      <c r="H466" s="230"/>
      <c r="I466" s="95"/>
      <c r="K466" s="82"/>
      <c r="L466" s="82"/>
    </row>
    <row r="467" spans="1:12" s="83" customFormat="1" ht="12">
      <c r="A467" s="80"/>
      <c r="D467" s="230"/>
      <c r="G467" s="230"/>
      <c r="H467" s="230"/>
      <c r="I467" s="95"/>
      <c r="K467" s="82"/>
      <c r="L467" s="82"/>
    </row>
    <row r="468" spans="1:12" s="83" customFormat="1" ht="12">
      <c r="A468" s="80"/>
      <c r="D468" s="230"/>
      <c r="G468" s="230"/>
      <c r="H468" s="230"/>
      <c r="I468" s="95"/>
      <c r="K468" s="82"/>
      <c r="L468" s="82"/>
    </row>
    <row r="469" spans="1:12" s="83" customFormat="1" ht="12">
      <c r="A469" s="80"/>
      <c r="D469" s="230"/>
      <c r="G469" s="230"/>
      <c r="H469" s="230"/>
      <c r="I469" s="95"/>
      <c r="K469" s="82"/>
      <c r="L469" s="82"/>
    </row>
    <row r="470" spans="1:12" s="83" customFormat="1" ht="12">
      <c r="A470" s="80"/>
      <c r="D470" s="230"/>
      <c r="G470" s="230"/>
      <c r="H470" s="230"/>
      <c r="I470" s="95"/>
      <c r="K470" s="82"/>
      <c r="L470" s="82"/>
    </row>
    <row r="471" spans="1:12" s="83" customFormat="1" ht="12">
      <c r="A471" s="80"/>
      <c r="D471" s="230"/>
      <c r="G471" s="230"/>
      <c r="H471" s="230"/>
      <c r="I471" s="95"/>
      <c r="K471" s="82"/>
      <c r="L471" s="82"/>
    </row>
    <row r="472" spans="1:12" s="83" customFormat="1" ht="12">
      <c r="A472" s="80"/>
      <c r="D472" s="230"/>
      <c r="G472" s="230"/>
      <c r="H472" s="230"/>
      <c r="I472" s="95"/>
      <c r="K472" s="82"/>
      <c r="L472" s="82"/>
    </row>
    <row r="473" spans="1:12" s="83" customFormat="1" ht="12">
      <c r="A473" s="80"/>
      <c r="D473" s="230"/>
      <c r="G473" s="230"/>
      <c r="H473" s="230"/>
      <c r="I473" s="95"/>
      <c r="K473" s="82"/>
      <c r="L473" s="82"/>
    </row>
    <row r="474" spans="1:12" s="83" customFormat="1" ht="12">
      <c r="A474" s="80"/>
      <c r="D474" s="230"/>
      <c r="G474" s="230"/>
      <c r="H474" s="230"/>
      <c r="I474" s="95"/>
      <c r="K474" s="82"/>
      <c r="L474" s="82"/>
    </row>
    <row r="475" spans="1:12" s="83" customFormat="1" ht="12">
      <c r="A475" s="80"/>
      <c r="D475" s="230"/>
      <c r="G475" s="230"/>
      <c r="H475" s="230"/>
      <c r="I475" s="95"/>
      <c r="K475" s="82"/>
      <c r="L475" s="82"/>
    </row>
    <row r="476" spans="1:12" s="83" customFormat="1" ht="12">
      <c r="A476" s="80"/>
      <c r="D476" s="230"/>
      <c r="G476" s="230"/>
      <c r="H476" s="230"/>
      <c r="I476" s="95"/>
      <c r="K476" s="82"/>
      <c r="L476" s="82"/>
    </row>
    <row r="477" spans="1:12" s="83" customFormat="1" ht="12">
      <c r="A477" s="80"/>
      <c r="D477" s="230"/>
      <c r="G477" s="230"/>
      <c r="H477" s="230"/>
      <c r="I477" s="95"/>
      <c r="K477" s="82"/>
      <c r="L477" s="82"/>
    </row>
    <row r="478" spans="1:12" s="83" customFormat="1" ht="12">
      <c r="A478" s="80"/>
      <c r="D478" s="230"/>
      <c r="G478" s="230"/>
      <c r="H478" s="230"/>
      <c r="I478" s="95"/>
      <c r="K478" s="82"/>
      <c r="L478" s="82"/>
    </row>
    <row r="479" spans="1:12" s="83" customFormat="1" ht="12">
      <c r="A479" s="80"/>
      <c r="D479" s="230"/>
      <c r="G479" s="230"/>
      <c r="H479" s="230"/>
      <c r="I479" s="95"/>
      <c r="K479" s="82"/>
      <c r="L479" s="82"/>
    </row>
    <row r="480" spans="1:12" s="83" customFormat="1" ht="12">
      <c r="A480" s="80"/>
      <c r="D480" s="230"/>
      <c r="G480" s="230"/>
      <c r="H480" s="230"/>
      <c r="I480" s="95"/>
      <c r="K480" s="82"/>
      <c r="L480" s="82"/>
    </row>
    <row r="481" spans="1:12" s="83" customFormat="1" ht="12">
      <c r="A481" s="80"/>
      <c r="D481" s="230"/>
      <c r="G481" s="230"/>
      <c r="H481" s="230"/>
      <c r="I481" s="95"/>
      <c r="K481" s="82"/>
      <c r="L481" s="82"/>
    </row>
    <row r="482" spans="1:12" s="83" customFormat="1" ht="12">
      <c r="A482" s="80"/>
      <c r="D482" s="230"/>
      <c r="G482" s="230"/>
      <c r="H482" s="230"/>
      <c r="I482" s="95"/>
      <c r="K482" s="82"/>
      <c r="L482" s="82"/>
    </row>
    <row r="483" spans="1:12" s="83" customFormat="1" ht="12">
      <c r="A483" s="80"/>
      <c r="D483" s="230"/>
      <c r="G483" s="230"/>
      <c r="H483" s="230"/>
      <c r="I483" s="95"/>
      <c r="K483" s="82"/>
      <c r="L483" s="82"/>
    </row>
    <row r="484" spans="1:12" s="83" customFormat="1" ht="12">
      <c r="A484" s="80"/>
      <c r="D484" s="230"/>
      <c r="G484" s="230"/>
      <c r="H484" s="230"/>
      <c r="I484" s="95"/>
      <c r="K484" s="82"/>
      <c r="L484" s="82"/>
    </row>
    <row r="485" spans="1:12" s="83" customFormat="1" ht="12">
      <c r="A485" s="80"/>
      <c r="D485" s="230"/>
      <c r="G485" s="230"/>
      <c r="H485" s="230"/>
      <c r="I485" s="95"/>
      <c r="K485" s="82"/>
      <c r="L485" s="82"/>
    </row>
    <row r="486" spans="1:12" s="83" customFormat="1" ht="12">
      <c r="A486" s="80"/>
      <c r="D486" s="230"/>
      <c r="G486" s="230"/>
      <c r="H486" s="230"/>
      <c r="I486" s="95"/>
      <c r="K486" s="82"/>
      <c r="L486" s="82"/>
    </row>
    <row r="487" spans="1:12" s="83" customFormat="1" ht="12">
      <c r="A487" s="80"/>
      <c r="D487" s="230"/>
      <c r="G487" s="230"/>
      <c r="H487" s="230"/>
      <c r="I487" s="95"/>
      <c r="K487" s="82"/>
      <c r="L487" s="82"/>
    </row>
    <row r="488" spans="1:12" s="83" customFormat="1" ht="12">
      <c r="A488" s="80"/>
      <c r="D488" s="230"/>
      <c r="G488" s="230"/>
      <c r="H488" s="230"/>
      <c r="I488" s="95"/>
      <c r="K488" s="82"/>
      <c r="L488" s="82"/>
    </row>
    <row r="489" spans="1:12" s="83" customFormat="1" ht="12">
      <c r="A489" s="80"/>
      <c r="D489" s="230"/>
      <c r="G489" s="230"/>
      <c r="H489" s="230"/>
      <c r="I489" s="95"/>
      <c r="K489" s="82"/>
      <c r="L489" s="82"/>
    </row>
    <row r="490" spans="1:12" s="83" customFormat="1" ht="12">
      <c r="A490" s="80"/>
      <c r="D490" s="230"/>
      <c r="G490" s="230"/>
      <c r="H490" s="230"/>
      <c r="I490" s="95"/>
      <c r="K490" s="82"/>
      <c r="L490" s="82"/>
    </row>
    <row r="491" spans="1:12" s="83" customFormat="1" ht="12">
      <c r="A491" s="80"/>
      <c r="D491" s="230"/>
      <c r="G491" s="230"/>
      <c r="H491" s="230"/>
      <c r="I491" s="95"/>
      <c r="K491" s="82"/>
      <c r="L491" s="82"/>
    </row>
    <row r="492" spans="1:12" s="83" customFormat="1" ht="12">
      <c r="A492" s="80"/>
      <c r="D492" s="230"/>
      <c r="G492" s="230"/>
      <c r="H492" s="230"/>
      <c r="I492" s="95"/>
      <c r="K492" s="82"/>
      <c r="L492" s="82"/>
    </row>
    <row r="493" spans="1:12" s="83" customFormat="1" ht="12">
      <c r="A493" s="80"/>
      <c r="D493" s="230"/>
      <c r="G493" s="230"/>
      <c r="H493" s="230"/>
      <c r="I493" s="95"/>
      <c r="K493" s="82"/>
      <c r="L493" s="82"/>
    </row>
    <row r="494" spans="1:12" s="83" customFormat="1" ht="12">
      <c r="A494" s="80"/>
      <c r="D494" s="230"/>
      <c r="G494" s="230"/>
      <c r="H494" s="230"/>
      <c r="I494" s="95"/>
      <c r="K494" s="82"/>
      <c r="L494" s="82"/>
    </row>
    <row r="495" spans="1:12" s="83" customFormat="1" ht="12">
      <c r="A495" s="80"/>
      <c r="D495" s="230"/>
      <c r="G495" s="230"/>
      <c r="H495" s="230"/>
      <c r="I495" s="95"/>
      <c r="K495" s="82"/>
      <c r="L495" s="82"/>
    </row>
    <row r="496" spans="1:12" s="83" customFormat="1" ht="12">
      <c r="A496" s="80"/>
      <c r="D496" s="230"/>
      <c r="G496" s="230"/>
      <c r="H496" s="230"/>
      <c r="I496" s="95"/>
      <c r="K496" s="82"/>
      <c r="L496" s="82"/>
    </row>
    <row r="497" spans="1:12" s="83" customFormat="1" ht="12">
      <c r="A497" s="80"/>
      <c r="D497" s="230"/>
      <c r="G497" s="230"/>
      <c r="H497" s="230"/>
      <c r="I497" s="95"/>
      <c r="K497" s="82"/>
      <c r="L497" s="82"/>
    </row>
    <row r="498" spans="1:12" s="83" customFormat="1" ht="12">
      <c r="A498" s="80"/>
      <c r="D498" s="230"/>
      <c r="G498" s="230"/>
      <c r="H498" s="230"/>
      <c r="I498" s="95"/>
      <c r="K498" s="82"/>
      <c r="L498" s="82"/>
    </row>
    <row r="499" spans="1:12" s="83" customFormat="1" ht="12">
      <c r="A499" s="80"/>
      <c r="D499" s="230"/>
      <c r="G499" s="230"/>
      <c r="H499" s="230"/>
      <c r="I499" s="95"/>
      <c r="K499" s="82"/>
      <c r="L499" s="82"/>
    </row>
    <row r="500" spans="1:12" s="83" customFormat="1" ht="12">
      <c r="A500" s="80"/>
      <c r="D500" s="230"/>
      <c r="G500" s="230"/>
      <c r="H500" s="230"/>
      <c r="I500" s="95"/>
      <c r="K500" s="82"/>
      <c r="L500" s="82"/>
    </row>
    <row r="501" spans="1:12" s="83" customFormat="1" ht="12">
      <c r="A501" s="80"/>
      <c r="D501" s="230"/>
      <c r="G501" s="230"/>
      <c r="H501" s="230"/>
      <c r="I501" s="95"/>
      <c r="K501" s="82"/>
      <c r="L501" s="82"/>
    </row>
    <row r="502" spans="1:12" s="83" customFormat="1" ht="12">
      <c r="A502" s="80"/>
      <c r="D502" s="230"/>
      <c r="G502" s="230"/>
      <c r="H502" s="230"/>
      <c r="I502" s="95"/>
      <c r="K502" s="82"/>
      <c r="L502" s="82"/>
    </row>
    <row r="503" spans="1:12" s="83" customFormat="1" ht="12">
      <c r="A503" s="80"/>
      <c r="D503" s="230"/>
      <c r="G503" s="230"/>
      <c r="H503" s="230"/>
      <c r="I503" s="95"/>
      <c r="K503" s="82"/>
      <c r="L503" s="82"/>
    </row>
    <row r="504" spans="1:12" s="83" customFormat="1" ht="12">
      <c r="A504" s="80"/>
      <c r="D504" s="230"/>
      <c r="G504" s="230"/>
      <c r="H504" s="230"/>
      <c r="I504" s="95"/>
      <c r="K504" s="82"/>
      <c r="L504" s="82"/>
    </row>
    <row r="505" spans="1:12" s="83" customFormat="1" ht="12">
      <c r="A505" s="80"/>
      <c r="D505" s="230"/>
      <c r="G505" s="230"/>
      <c r="H505" s="230"/>
      <c r="I505" s="95"/>
      <c r="K505" s="82"/>
      <c r="L505" s="82"/>
    </row>
    <row r="506" spans="1:12" s="83" customFormat="1" ht="12">
      <c r="A506" s="80"/>
      <c r="D506" s="230"/>
      <c r="G506" s="230"/>
      <c r="H506" s="230"/>
      <c r="I506" s="95"/>
      <c r="K506" s="82"/>
      <c r="L506" s="82"/>
    </row>
    <row r="507" spans="1:12" s="83" customFormat="1" ht="12">
      <c r="A507" s="80"/>
      <c r="D507" s="230"/>
      <c r="G507" s="230"/>
      <c r="H507" s="230"/>
      <c r="I507" s="95"/>
      <c r="K507" s="82"/>
      <c r="L507" s="82"/>
    </row>
    <row r="508" spans="1:12" s="83" customFormat="1" ht="12">
      <c r="A508" s="80"/>
      <c r="D508" s="230"/>
      <c r="G508" s="230"/>
      <c r="H508" s="230"/>
      <c r="I508" s="95"/>
      <c r="K508" s="82"/>
      <c r="L508" s="82"/>
    </row>
    <row r="509" spans="1:12" s="83" customFormat="1" ht="12">
      <c r="A509" s="80"/>
      <c r="D509" s="230"/>
      <c r="G509" s="230"/>
      <c r="H509" s="230"/>
      <c r="I509" s="95"/>
      <c r="K509" s="82"/>
      <c r="L509" s="82"/>
    </row>
    <row r="510" spans="1:12" s="83" customFormat="1" ht="12">
      <c r="A510" s="80"/>
      <c r="D510" s="230"/>
      <c r="G510" s="230"/>
      <c r="H510" s="230"/>
      <c r="I510" s="95"/>
      <c r="K510" s="82"/>
      <c r="L510" s="82"/>
    </row>
    <row r="511" spans="1:12" s="83" customFormat="1" ht="12">
      <c r="A511" s="80"/>
      <c r="D511" s="230"/>
      <c r="G511" s="230"/>
      <c r="H511" s="230"/>
      <c r="I511" s="95"/>
      <c r="K511" s="82"/>
      <c r="L511" s="82"/>
    </row>
    <row r="512" spans="1:12" s="83" customFormat="1" ht="12">
      <c r="A512" s="80"/>
      <c r="D512" s="230"/>
      <c r="G512" s="230"/>
      <c r="H512" s="230"/>
      <c r="I512" s="95"/>
      <c r="K512" s="82"/>
      <c r="L512" s="82"/>
    </row>
    <row r="513" spans="1:12" s="83" customFormat="1" ht="12">
      <c r="A513" s="80"/>
      <c r="D513" s="230"/>
      <c r="G513" s="230"/>
      <c r="H513" s="230"/>
      <c r="I513" s="95"/>
      <c r="K513" s="82"/>
      <c r="L513" s="82"/>
    </row>
    <row r="514" spans="1:12" s="83" customFormat="1" ht="12">
      <c r="A514" s="80"/>
      <c r="D514" s="230"/>
      <c r="G514" s="230"/>
      <c r="H514" s="230"/>
      <c r="I514" s="95"/>
      <c r="K514" s="82"/>
      <c r="L514" s="82"/>
    </row>
    <row r="515" spans="1:12" s="83" customFormat="1" ht="12">
      <c r="A515" s="80"/>
      <c r="D515" s="230"/>
      <c r="G515" s="230"/>
      <c r="H515" s="230"/>
      <c r="I515" s="95"/>
      <c r="K515" s="82"/>
      <c r="L515" s="82"/>
    </row>
    <row r="516" spans="1:12" s="83" customFormat="1" ht="12">
      <c r="A516" s="80"/>
      <c r="D516" s="230"/>
      <c r="G516" s="230"/>
      <c r="H516" s="230"/>
      <c r="I516" s="95"/>
      <c r="K516" s="82"/>
      <c r="L516" s="82"/>
    </row>
    <row r="517" spans="1:12" s="83" customFormat="1" ht="12">
      <c r="A517" s="80"/>
      <c r="D517" s="230"/>
      <c r="G517" s="230"/>
      <c r="H517" s="230"/>
      <c r="I517" s="95"/>
      <c r="K517" s="82"/>
      <c r="L517" s="82"/>
    </row>
    <row r="518" spans="1:12" s="83" customFormat="1" ht="12">
      <c r="A518" s="80"/>
      <c r="D518" s="230"/>
      <c r="G518" s="230"/>
      <c r="H518" s="230"/>
      <c r="I518" s="95"/>
      <c r="K518" s="82"/>
      <c r="L518" s="82"/>
    </row>
    <row r="519" spans="1:12" s="83" customFormat="1" ht="12">
      <c r="A519" s="80"/>
      <c r="D519" s="230"/>
      <c r="G519" s="230"/>
      <c r="H519" s="230"/>
      <c r="I519" s="95"/>
      <c r="K519" s="82"/>
      <c r="L519" s="82"/>
    </row>
    <row r="520" spans="1:12" s="83" customFormat="1" ht="12">
      <c r="A520" s="80"/>
      <c r="D520" s="230"/>
      <c r="G520" s="230"/>
      <c r="H520" s="230"/>
      <c r="I520" s="95"/>
      <c r="K520" s="82"/>
      <c r="L520" s="82"/>
    </row>
    <row r="521" spans="1:12" s="83" customFormat="1" ht="12">
      <c r="A521" s="80"/>
      <c r="D521" s="230"/>
      <c r="G521" s="230"/>
      <c r="H521" s="230"/>
      <c r="I521" s="95"/>
      <c r="K521" s="82"/>
      <c r="L521" s="82"/>
    </row>
    <row r="522" spans="1:12" s="83" customFormat="1" ht="12">
      <c r="A522" s="80"/>
      <c r="D522" s="230"/>
      <c r="G522" s="230"/>
      <c r="H522" s="230"/>
      <c r="I522" s="95"/>
      <c r="K522" s="82"/>
      <c r="L522" s="82"/>
    </row>
    <row r="523" spans="1:12" s="83" customFormat="1" ht="12">
      <c r="A523" s="80"/>
      <c r="D523" s="230"/>
      <c r="G523" s="230"/>
      <c r="H523" s="230"/>
      <c r="I523" s="95"/>
      <c r="K523" s="82"/>
      <c r="L523" s="82"/>
    </row>
    <row r="524" spans="1:12" s="83" customFormat="1" ht="12">
      <c r="A524" s="80"/>
      <c r="D524" s="230"/>
      <c r="G524" s="230"/>
      <c r="H524" s="230"/>
      <c r="I524" s="95"/>
      <c r="K524" s="82"/>
      <c r="L524" s="82"/>
    </row>
    <row r="525" spans="1:12" s="83" customFormat="1" ht="12">
      <c r="A525" s="80"/>
      <c r="D525" s="230"/>
      <c r="G525" s="230"/>
      <c r="H525" s="230"/>
      <c r="I525" s="95"/>
      <c r="K525" s="82"/>
      <c r="L525" s="82"/>
    </row>
    <row r="526" spans="1:12" s="83" customFormat="1" ht="12">
      <c r="A526" s="80"/>
      <c r="D526" s="230"/>
      <c r="G526" s="230"/>
      <c r="H526" s="230"/>
      <c r="I526" s="95"/>
      <c r="K526" s="82"/>
      <c r="L526" s="82"/>
    </row>
    <row r="527" spans="1:12" s="83" customFormat="1" ht="12">
      <c r="A527" s="80"/>
      <c r="D527" s="230"/>
      <c r="G527" s="230"/>
      <c r="H527" s="230"/>
      <c r="I527" s="95"/>
      <c r="K527" s="82"/>
      <c r="L527" s="82"/>
    </row>
    <row r="528" spans="1:12" s="83" customFormat="1" ht="12">
      <c r="A528" s="80"/>
      <c r="D528" s="230"/>
      <c r="G528" s="230"/>
      <c r="H528" s="230"/>
      <c r="I528" s="95"/>
      <c r="K528" s="82"/>
      <c r="L528" s="82"/>
    </row>
    <row r="529" spans="1:12" s="83" customFormat="1" ht="12">
      <c r="A529" s="80"/>
      <c r="D529" s="230"/>
      <c r="G529" s="230"/>
      <c r="H529" s="230"/>
      <c r="I529" s="95"/>
      <c r="K529" s="82"/>
      <c r="L529" s="82"/>
    </row>
    <row r="530" spans="1:12" s="83" customFormat="1" ht="12">
      <c r="A530" s="80"/>
      <c r="D530" s="230"/>
      <c r="G530" s="230"/>
      <c r="H530" s="230"/>
      <c r="I530" s="95"/>
      <c r="K530" s="82"/>
      <c r="L530" s="82"/>
    </row>
    <row r="531" spans="1:12" s="83" customFormat="1" ht="12">
      <c r="A531" s="80"/>
      <c r="D531" s="230"/>
      <c r="G531" s="230"/>
      <c r="H531" s="230"/>
      <c r="I531" s="95"/>
      <c r="K531" s="82"/>
      <c r="L531" s="82"/>
    </row>
    <row r="532" spans="1:12" s="83" customFormat="1" ht="12">
      <c r="A532" s="80"/>
      <c r="D532" s="230"/>
      <c r="G532" s="230"/>
      <c r="H532" s="230"/>
      <c r="I532" s="95"/>
      <c r="K532" s="82"/>
      <c r="L532" s="82"/>
    </row>
    <row r="533" spans="1:12" s="83" customFormat="1" ht="12">
      <c r="A533" s="80"/>
      <c r="D533" s="230"/>
      <c r="G533" s="230"/>
      <c r="H533" s="230"/>
      <c r="I533" s="95"/>
      <c r="K533" s="82"/>
      <c r="L533" s="82"/>
    </row>
    <row r="534" spans="1:12" s="83" customFormat="1" ht="12">
      <c r="A534" s="80"/>
      <c r="D534" s="230"/>
      <c r="G534" s="230"/>
      <c r="H534" s="230"/>
      <c r="I534" s="95"/>
      <c r="K534" s="82"/>
      <c r="L534" s="82"/>
    </row>
    <row r="535" spans="1:12" s="83" customFormat="1" ht="12">
      <c r="A535" s="80"/>
      <c r="D535" s="230"/>
      <c r="G535" s="230"/>
      <c r="H535" s="230"/>
      <c r="I535" s="95"/>
      <c r="K535" s="82"/>
      <c r="L535" s="82"/>
    </row>
    <row r="536" spans="1:12" s="83" customFormat="1" ht="12">
      <c r="A536" s="80"/>
      <c r="D536" s="230"/>
      <c r="G536" s="230"/>
      <c r="H536" s="230"/>
      <c r="I536" s="95"/>
      <c r="K536" s="82"/>
      <c r="L536" s="82"/>
    </row>
    <row r="537" spans="1:12" s="83" customFormat="1" ht="12">
      <c r="A537" s="80"/>
      <c r="D537" s="230"/>
      <c r="G537" s="230"/>
      <c r="H537" s="230"/>
      <c r="I537" s="95"/>
      <c r="K537" s="82"/>
      <c r="L537" s="82"/>
    </row>
    <row r="538" spans="1:12" s="83" customFormat="1" ht="12">
      <c r="A538" s="80"/>
      <c r="D538" s="230"/>
      <c r="G538" s="230"/>
      <c r="H538" s="230"/>
      <c r="I538" s="95"/>
      <c r="K538" s="82"/>
      <c r="L538" s="82"/>
    </row>
    <row r="539" spans="1:12" s="83" customFormat="1" ht="12">
      <c r="A539" s="80"/>
      <c r="D539" s="230"/>
      <c r="G539" s="230"/>
      <c r="H539" s="230"/>
      <c r="I539" s="95"/>
      <c r="K539" s="82"/>
      <c r="L539" s="82"/>
    </row>
    <row r="540" spans="1:12" s="83" customFormat="1" ht="12">
      <c r="A540" s="80"/>
      <c r="D540" s="230"/>
      <c r="G540" s="230"/>
      <c r="H540" s="230"/>
      <c r="I540" s="95"/>
      <c r="K540" s="82"/>
      <c r="L540" s="82"/>
    </row>
    <row r="541" spans="1:12" s="83" customFormat="1" ht="12">
      <c r="A541" s="80"/>
      <c r="D541" s="230"/>
      <c r="G541" s="230"/>
      <c r="H541" s="230"/>
      <c r="I541" s="95"/>
      <c r="K541" s="82"/>
      <c r="L541" s="82"/>
    </row>
    <row r="542" spans="1:12" s="83" customFormat="1" ht="12">
      <c r="A542" s="80"/>
      <c r="D542" s="230"/>
      <c r="G542" s="230"/>
      <c r="H542" s="230"/>
      <c r="I542" s="95"/>
      <c r="K542" s="82"/>
      <c r="L542" s="82"/>
    </row>
    <row r="543" spans="1:12" s="83" customFormat="1" ht="12">
      <c r="A543" s="80"/>
      <c r="D543" s="230"/>
      <c r="G543" s="230"/>
      <c r="H543" s="230"/>
      <c r="I543" s="95"/>
      <c r="K543" s="82"/>
      <c r="L543" s="82"/>
    </row>
    <row r="544" spans="1:12" s="83" customFormat="1" ht="12">
      <c r="A544" s="80"/>
      <c r="D544" s="230"/>
      <c r="G544" s="230"/>
      <c r="H544" s="230"/>
      <c r="I544" s="95"/>
      <c r="K544" s="82"/>
      <c r="L544" s="82"/>
    </row>
    <row r="545" spans="1:12" s="83" customFormat="1" ht="12">
      <c r="A545" s="80"/>
      <c r="D545" s="230"/>
      <c r="G545" s="230"/>
      <c r="H545" s="230"/>
      <c r="I545" s="95"/>
      <c r="K545" s="82"/>
      <c r="L545" s="82"/>
    </row>
    <row r="546" spans="1:12" s="83" customFormat="1" ht="12">
      <c r="A546" s="80"/>
      <c r="D546" s="230"/>
      <c r="G546" s="230"/>
      <c r="H546" s="230"/>
      <c r="I546" s="95"/>
      <c r="K546" s="82"/>
      <c r="L546" s="82"/>
    </row>
    <row r="547" spans="1:12" s="83" customFormat="1" ht="12">
      <c r="A547" s="80"/>
      <c r="D547" s="230"/>
      <c r="G547" s="230"/>
      <c r="H547" s="230"/>
      <c r="I547" s="95"/>
      <c r="K547" s="82"/>
      <c r="L547" s="82"/>
    </row>
    <row r="548" spans="1:12" s="83" customFormat="1" ht="12">
      <c r="A548" s="80"/>
      <c r="D548" s="230"/>
      <c r="G548" s="230"/>
      <c r="H548" s="230"/>
      <c r="I548" s="95"/>
      <c r="K548" s="82"/>
      <c r="L548" s="82"/>
    </row>
    <row r="549" spans="1:12" s="83" customFormat="1" ht="12">
      <c r="A549" s="80"/>
      <c r="D549" s="230"/>
      <c r="G549" s="230"/>
      <c r="H549" s="230"/>
      <c r="I549" s="95"/>
      <c r="K549" s="82"/>
      <c r="L549" s="82"/>
    </row>
    <row r="550" spans="1:12" s="83" customFormat="1" ht="12">
      <c r="A550" s="80"/>
      <c r="D550" s="230"/>
      <c r="G550" s="230"/>
      <c r="H550" s="230"/>
      <c r="I550" s="95"/>
      <c r="K550" s="82"/>
      <c r="L550" s="82"/>
    </row>
    <row r="551" spans="1:12" s="83" customFormat="1" ht="12">
      <c r="A551" s="80"/>
      <c r="D551" s="230"/>
      <c r="G551" s="230"/>
      <c r="H551" s="230"/>
      <c r="I551" s="95"/>
      <c r="K551" s="82"/>
      <c r="L551" s="82"/>
    </row>
    <row r="552" spans="1:12" s="83" customFormat="1" ht="12">
      <c r="A552" s="80"/>
      <c r="D552" s="230"/>
      <c r="G552" s="230"/>
      <c r="H552" s="230"/>
      <c r="I552" s="95"/>
      <c r="K552" s="82"/>
      <c r="L552" s="82"/>
    </row>
    <row r="553" spans="1:12" s="83" customFormat="1" ht="12">
      <c r="A553" s="80"/>
      <c r="D553" s="230"/>
      <c r="G553" s="230"/>
      <c r="H553" s="230"/>
      <c r="I553" s="95"/>
      <c r="K553" s="82"/>
      <c r="L553" s="82"/>
    </row>
    <row r="554" spans="1:12" s="83" customFormat="1" ht="12">
      <c r="A554" s="80"/>
      <c r="D554" s="230"/>
      <c r="G554" s="230"/>
      <c r="H554" s="230"/>
      <c r="I554" s="95"/>
      <c r="K554" s="82"/>
      <c r="L554" s="82"/>
    </row>
    <row r="555" spans="1:12" s="83" customFormat="1" ht="12">
      <c r="A555" s="80"/>
      <c r="D555" s="230"/>
      <c r="G555" s="230"/>
      <c r="H555" s="230"/>
      <c r="I555" s="95"/>
      <c r="K555" s="82"/>
      <c r="L555" s="82"/>
    </row>
    <row r="556" spans="1:12" s="83" customFormat="1" ht="12">
      <c r="A556" s="80"/>
      <c r="D556" s="230"/>
      <c r="G556" s="230"/>
      <c r="H556" s="230"/>
      <c r="I556" s="95"/>
      <c r="K556" s="82"/>
      <c r="L556" s="82"/>
    </row>
    <row r="557" spans="1:12" s="83" customFormat="1" ht="12">
      <c r="A557" s="80"/>
      <c r="D557" s="230"/>
      <c r="G557" s="230"/>
      <c r="H557" s="230"/>
      <c r="I557" s="95"/>
      <c r="K557" s="82"/>
      <c r="L557" s="82"/>
    </row>
  </sheetData>
  <sheetProtection/>
  <conditionalFormatting sqref="B21:H418 B3:F20">
    <cfRule type="cellIs" priority="1" dxfId="76" operator="notEqual" stopIfTrue="1">
      <formula>0</formula>
    </cfRule>
  </conditionalFormatting>
  <conditionalFormatting sqref="J3:J418">
    <cfRule type="cellIs" priority="2" dxfId="77" operator="notEqual" stopIfTrue="1">
      <formula>0</formula>
    </cfRule>
  </conditionalFormatting>
  <conditionalFormatting sqref="I3:I418">
    <cfRule type="cellIs" priority="3" dxfId="77" operator="equal" stopIfTrue="1">
      <formula>"a"</formula>
    </cfRule>
    <cfRule type="cellIs" priority="4" dxfId="77" operator="equal" stopIfTrue="1">
      <formula>"N.A."</formula>
    </cfRule>
  </conditionalFormatting>
  <printOptions horizontalCentered="1"/>
  <pageMargins left="0.11811023622047198" right="0.11811023622047198" top="0.669291338582677" bottom="0.748031496062992" header="0.275590551181102" footer="0.23622047244094502"/>
  <pageSetup horizontalDpi="600" verticalDpi="600" orientation="landscape" paperSize="9" scale="80" r:id="rId3"/>
  <headerFooter alignWithMargins="0">
    <oddHeader xml:space="preserve">&amp;L&amp;"Tahoma,Grassetto Corsivo"
Referto conclusivo ex art. 37 c. 3 CCNL 22/01/04&amp;C&amp;"Tahoma,Corsivo"Comune di MEDA&amp;R&amp;"Tahoma,Grassetto"Allegato </oddHeader>
    <oddFooter>&amp;L&amp;"Tahoma,Grassetto"&amp;8
Tipo obiettivo&amp;"Arial,Normale"&amp;10
&amp;"Tahoma,Corsivo grassetto"&amp;8P=Programma                                  SVIL=Sviluppo
M=Miglioramento                            I=Innovativo&amp;C /  / 
Nucleo di valutazione&amp;R&amp;P di &amp;N</oddFooter>
  </headerFooter>
  <legacyDrawing r:id="rId2"/>
</worksheet>
</file>

<file path=xl/worksheets/sheet14.xml><?xml version="1.0" encoding="utf-8"?>
<worksheet xmlns="http://schemas.openxmlformats.org/spreadsheetml/2006/main" xmlns:r="http://schemas.openxmlformats.org/officeDocument/2006/relationships">
  <sheetPr codeName="Foglio2">
    <tabColor indexed="53"/>
    <pageSetUpPr fitToPage="1"/>
  </sheetPr>
  <dimension ref="A1:AD460"/>
  <sheetViews>
    <sheetView zoomScale="75" zoomScaleNormal="75" zoomScalePageLayoutView="0" workbookViewId="0" topLeftCell="A1">
      <selection activeCell="A10" sqref="A10"/>
    </sheetView>
  </sheetViews>
  <sheetFormatPr defaultColWidth="9.140625" defaultRowHeight="12.75"/>
  <cols>
    <col min="1" max="1" width="16.00390625" style="117" customWidth="1"/>
    <col min="2" max="2" width="62.7109375" style="106" customWidth="1"/>
    <col min="3" max="3" width="6.8515625" style="106" customWidth="1"/>
    <col min="4" max="4" width="38.140625" style="106" hidden="1" customWidth="1"/>
    <col min="5" max="5" width="38.00390625" style="106" customWidth="1"/>
    <col min="6" max="6" width="16.7109375" style="106" customWidth="1"/>
    <col min="7" max="10" width="7.00390625" style="106" customWidth="1"/>
    <col min="11" max="11" width="10.7109375" style="106" customWidth="1"/>
    <col min="12" max="12" width="7.57421875" style="106" bestFit="1" customWidth="1"/>
    <col min="13" max="13" width="15.00390625" style="106" hidden="1" customWidth="1"/>
    <col min="14" max="14" width="14.140625" style="106" hidden="1" customWidth="1"/>
    <col min="15" max="15" width="10.140625" style="106" hidden="1" customWidth="1"/>
    <col min="16" max="16" width="9.140625" style="106" hidden="1" customWidth="1"/>
    <col min="17" max="17" width="10.140625" style="106" hidden="1" customWidth="1"/>
    <col min="18" max="18" width="9.140625" style="106" hidden="1" customWidth="1"/>
    <col min="19" max="19" width="10.140625" style="106" hidden="1" customWidth="1"/>
    <col min="20" max="20" width="18.140625" style="106" hidden="1" customWidth="1"/>
    <col min="21" max="21" width="10.421875" style="106" customWidth="1"/>
    <col min="22" max="22" width="18.140625" style="197" customWidth="1"/>
    <col min="23" max="26" width="2.8515625" style="106" hidden="1" customWidth="1"/>
    <col min="27" max="27" width="4.57421875" style="207" hidden="1" customWidth="1"/>
    <col min="28" max="28" width="6.00390625" style="106" hidden="1" customWidth="1"/>
    <col min="29" max="29" width="8.140625" style="106" hidden="1" customWidth="1"/>
    <col min="30" max="30" width="0" style="106" hidden="1" customWidth="1"/>
    <col min="31" max="16384" width="9.140625" style="106" customWidth="1"/>
  </cols>
  <sheetData>
    <row r="1" spans="1:27" s="100" customFormat="1" ht="15" thickBot="1">
      <c r="A1" s="97"/>
      <c r="B1" s="213"/>
      <c r="C1" s="98"/>
      <c r="E1" s="99" t="s">
        <v>43</v>
      </c>
      <c r="F1" s="123">
        <v>0</v>
      </c>
      <c r="H1" s="101"/>
      <c r="I1" s="101"/>
      <c r="J1" s="101"/>
      <c r="K1" s="101"/>
      <c r="L1" s="101"/>
      <c r="M1" s="101"/>
      <c r="U1" s="101"/>
      <c r="V1" s="196"/>
      <c r="AA1" s="206"/>
    </row>
    <row r="2" spans="1:27" s="100" customFormat="1" ht="15" thickBot="1">
      <c r="A2" s="97"/>
      <c r="B2" s="213"/>
      <c r="C2" s="98"/>
      <c r="E2" s="99" t="s">
        <v>9</v>
      </c>
      <c r="F2" s="122" t="str">
        <f>IF(K9&gt;0,F1/K9,"0")</f>
        <v>0</v>
      </c>
      <c r="H2" s="101"/>
      <c r="I2" s="101"/>
      <c r="J2" s="101"/>
      <c r="K2" s="101"/>
      <c r="L2" s="101"/>
      <c r="M2" s="101"/>
      <c r="U2" s="101"/>
      <c r="V2" s="196"/>
      <c r="AA2" s="206"/>
    </row>
    <row r="3" spans="1:27" s="100" customFormat="1" ht="14.25">
      <c r="A3" s="97"/>
      <c r="B3" s="214"/>
      <c r="C3" s="98"/>
      <c r="E3" s="205" t="s">
        <v>89</v>
      </c>
      <c r="F3" s="191" t="str">
        <f>IF($K$9&gt;0,O9/$K$9,"0")</f>
        <v>0</v>
      </c>
      <c r="H3" s="101"/>
      <c r="I3" s="101"/>
      <c r="J3" s="101"/>
      <c r="K3" s="101"/>
      <c r="L3" s="101"/>
      <c r="M3" s="101"/>
      <c r="U3" s="101"/>
      <c r="V3" s="196"/>
      <c r="AA3" s="206"/>
    </row>
    <row r="4" spans="1:27" s="100" customFormat="1" ht="14.25" hidden="1">
      <c r="A4" s="97"/>
      <c r="B4" s="98"/>
      <c r="C4" s="98"/>
      <c r="D4" s="192" t="s">
        <v>86</v>
      </c>
      <c r="E4" s="193" t="str">
        <f>IF($L$9&gt;0,P9/$L$9,"0")</f>
        <v>0</v>
      </c>
      <c r="H4" s="101"/>
      <c r="I4" s="101"/>
      <c r="J4" s="101"/>
      <c r="K4" s="101"/>
      <c r="L4" s="101"/>
      <c r="M4" s="101"/>
      <c r="U4" s="101"/>
      <c r="V4" s="196"/>
      <c r="AA4" s="206"/>
    </row>
    <row r="5" spans="1:27" s="100" customFormat="1" ht="15" hidden="1" thickBot="1">
      <c r="A5" s="97"/>
      <c r="B5" s="98"/>
      <c r="C5" s="98"/>
      <c r="D5" s="194" t="s">
        <v>87</v>
      </c>
      <c r="E5" s="195" t="str">
        <f>IF($L$9&gt;0,W9/$L$9,"0")</f>
        <v>0</v>
      </c>
      <c r="H5" s="101"/>
      <c r="I5" s="101"/>
      <c r="J5" s="101"/>
      <c r="K5" s="101"/>
      <c r="L5" s="101"/>
      <c r="M5" s="101"/>
      <c r="U5" s="101"/>
      <c r="V5" s="196"/>
      <c r="AA5" s="206"/>
    </row>
    <row r="6" spans="1:21" ht="4.5" customHeight="1" thickBot="1">
      <c r="A6" s="102"/>
      <c r="B6" s="103"/>
      <c r="C6" s="103"/>
      <c r="D6" s="103"/>
      <c r="E6" s="53"/>
      <c r="F6" s="104"/>
      <c r="G6" s="105"/>
      <c r="H6" s="53"/>
      <c r="I6" s="53"/>
      <c r="J6" s="53"/>
      <c r="K6" s="53"/>
      <c r="L6" s="53"/>
      <c r="M6" s="53"/>
      <c r="U6" s="53"/>
    </row>
    <row r="7" spans="1:21" ht="18" customHeight="1" thickBot="1">
      <c r="A7" s="107"/>
      <c r="B7" s="108" t="s">
        <v>11</v>
      </c>
      <c r="C7" s="109"/>
      <c r="D7" s="109"/>
      <c r="E7" s="109"/>
      <c r="F7" s="110"/>
      <c r="G7" s="293" t="s">
        <v>12</v>
      </c>
      <c r="H7" s="294"/>
      <c r="I7" s="294"/>
      <c r="J7" s="294"/>
      <c r="K7" s="294"/>
      <c r="L7" s="294"/>
      <c r="M7" s="294"/>
      <c r="N7" s="294"/>
      <c r="O7" s="294"/>
      <c r="P7" s="294"/>
      <c r="Q7" s="294"/>
      <c r="R7" s="294"/>
      <c r="S7" s="294"/>
      <c r="T7" s="294"/>
      <c r="U7" s="295"/>
    </row>
    <row r="8" spans="1:30" ht="123.75" customHeight="1">
      <c r="A8" s="171" t="s">
        <v>44</v>
      </c>
      <c r="B8" s="172" t="s">
        <v>2</v>
      </c>
      <c r="C8" s="173" t="s">
        <v>74</v>
      </c>
      <c r="D8" s="111" t="s">
        <v>48</v>
      </c>
      <c r="E8" s="112" t="s">
        <v>49</v>
      </c>
      <c r="F8" s="174" t="s">
        <v>75</v>
      </c>
      <c r="G8" s="175" t="s">
        <v>76</v>
      </c>
      <c r="H8" s="175" t="s">
        <v>47</v>
      </c>
      <c r="I8" s="175" t="s">
        <v>77</v>
      </c>
      <c r="J8" s="175" t="s">
        <v>78</v>
      </c>
      <c r="K8" s="176" t="s">
        <v>46</v>
      </c>
      <c r="L8" s="177" t="s">
        <v>79</v>
      </c>
      <c r="M8" s="202" t="s">
        <v>10</v>
      </c>
      <c r="N8" s="179" t="s">
        <v>81</v>
      </c>
      <c r="O8" s="203" t="s">
        <v>5</v>
      </c>
      <c r="P8" s="204" t="s">
        <v>84</v>
      </c>
      <c r="Q8" s="203" t="s">
        <v>5</v>
      </c>
      <c r="R8" s="204" t="s">
        <v>85</v>
      </c>
      <c r="S8" s="203" t="s">
        <v>5</v>
      </c>
      <c r="T8" s="202" t="s">
        <v>88</v>
      </c>
      <c r="U8" s="178" t="s">
        <v>80</v>
      </c>
      <c r="V8" s="198"/>
      <c r="W8" s="292" t="s">
        <v>1</v>
      </c>
      <c r="X8" s="292"/>
      <c r="Y8" s="292"/>
      <c r="Z8" s="292"/>
      <c r="AA8" s="292"/>
      <c r="AB8" s="180" t="s">
        <v>46</v>
      </c>
      <c r="AC8" s="180" t="s">
        <v>0</v>
      </c>
      <c r="AD8" s="180" t="s">
        <v>82</v>
      </c>
    </row>
    <row r="9" spans="1:22" ht="12.75">
      <c r="A9" s="128" t="s">
        <v>52</v>
      </c>
      <c r="B9" s="129" t="s">
        <v>52</v>
      </c>
      <c r="C9" s="130" t="s">
        <v>52</v>
      </c>
      <c r="D9" s="130" t="s">
        <v>52</v>
      </c>
      <c r="E9" s="130" t="s">
        <v>52</v>
      </c>
      <c r="F9" s="182">
        <f>SUM(F10:F418)</f>
        <v>0</v>
      </c>
      <c r="G9" s="124"/>
      <c r="H9" s="124"/>
      <c r="I9" s="124"/>
      <c r="J9" s="124"/>
      <c r="K9" s="125">
        <f>SUM(K10:K418)</f>
        <v>0</v>
      </c>
      <c r="L9" s="125">
        <f>SUM(L10:L418)</f>
        <v>0</v>
      </c>
      <c r="M9" s="126">
        <f>SUM(M10:M418)</f>
        <v>0</v>
      </c>
      <c r="N9" s="127" t="s">
        <v>3</v>
      </c>
      <c r="O9" s="127">
        <f>SUM(O10:O418)</f>
        <v>0</v>
      </c>
      <c r="P9" s="127" t="s">
        <v>3</v>
      </c>
      <c r="Q9" s="127">
        <f>SUM(Q10:Q418)</f>
        <v>0</v>
      </c>
      <c r="R9" s="127" t="s">
        <v>3</v>
      </c>
      <c r="S9" s="127">
        <f>SUM(S10:S418)</f>
        <v>0</v>
      </c>
      <c r="T9" s="126">
        <f>SUM(T10:T418)</f>
        <v>0</v>
      </c>
      <c r="U9" s="183" t="e">
        <f>SUM(U10:U418)</f>
        <v>#DIV/0!</v>
      </c>
      <c r="V9" s="199"/>
    </row>
    <row r="10" spans="1:30" ht="39.75" customHeight="1">
      <c r="A10" s="131"/>
      <c r="B10" s="132"/>
      <c r="C10" s="132"/>
      <c r="D10" s="132"/>
      <c r="E10" s="132"/>
      <c r="F10" s="113"/>
      <c r="G10" s="113"/>
      <c r="H10" s="113"/>
      <c r="I10" s="113"/>
      <c r="J10" s="113"/>
      <c r="K10" s="120">
        <f>$AB10</f>
        <v>0</v>
      </c>
      <c r="L10" s="120">
        <f>$AC10</f>
        <v>0</v>
      </c>
      <c r="M10" s="215">
        <f aca="true" t="shared" si="0" ref="M10:M73">$F$2*K10</f>
        <v>0</v>
      </c>
      <c r="N10" s="224"/>
      <c r="O10" s="200">
        <f>K10*N10</f>
        <v>0</v>
      </c>
      <c r="P10" s="114"/>
      <c r="Q10" s="119"/>
      <c r="R10" s="114"/>
      <c r="S10" s="119"/>
      <c r="T10" s="201">
        <f>(M10*N10)/100</f>
        <v>0</v>
      </c>
      <c r="U10" s="184" t="e">
        <f>AD10</f>
        <v>#DIV/0!</v>
      </c>
      <c r="V10" s="238" t="e">
        <f>M10/F10</f>
        <v>#DIV/0!</v>
      </c>
      <c r="W10" s="115">
        <f>IF(G10="A",5,(IF(G10="M",3,(IF(G10="B",1,"")))))</f>
      </c>
      <c r="X10" s="115">
        <f>IF(H10="A",3,(IF(H10="M",2,IF(H10="b",1,""))))</f>
      </c>
      <c r="Y10" s="115">
        <f>IF(I10="A",5,(IF(I10="M",3,IF(I10="B",1,""))))</f>
      </c>
      <c r="Z10" s="115">
        <f>IF(J10="A",5,(IF(J10="M",3,IF(J10="B",1,""))))</f>
      </c>
      <c r="AA10" s="208">
        <f>F10</f>
        <v>0</v>
      </c>
      <c r="AB10" s="116">
        <f>PRODUCT(W10:AA10)</f>
        <v>0</v>
      </c>
      <c r="AC10" s="116">
        <f>PRODUCT(W10:Z10)</f>
        <v>0</v>
      </c>
      <c r="AD10" s="181" t="e">
        <f>L10/$L$9</f>
        <v>#DIV/0!</v>
      </c>
    </row>
    <row r="11" spans="1:30" ht="39.75" customHeight="1">
      <c r="A11" s="131"/>
      <c r="B11" s="132"/>
      <c r="C11" s="132"/>
      <c r="D11" s="132"/>
      <c r="E11" s="132"/>
      <c r="F11" s="113"/>
      <c r="G11" s="113"/>
      <c r="H11" s="113"/>
      <c r="I11" s="113"/>
      <c r="J11" s="113"/>
      <c r="K11" s="120">
        <f aca="true" t="shared" si="1" ref="K11:K74">$AB11</f>
        <v>0</v>
      </c>
      <c r="L11" s="120">
        <f aca="true" t="shared" si="2" ref="L11:L74">$AC11</f>
        <v>0</v>
      </c>
      <c r="M11" s="215">
        <f t="shared" si="0"/>
        <v>0</v>
      </c>
      <c r="N11" s="224"/>
      <c r="O11" s="200">
        <f aca="true" t="shared" si="3" ref="O11:O74">K11*N11</f>
        <v>0</v>
      </c>
      <c r="P11" s="114"/>
      <c r="Q11" s="119"/>
      <c r="R11" s="114"/>
      <c r="S11" s="119"/>
      <c r="T11" s="201">
        <f aca="true" t="shared" si="4" ref="T11:T74">(M11*N11)/100</f>
        <v>0</v>
      </c>
      <c r="U11" s="184" t="e">
        <f aca="true" t="shared" si="5" ref="U11:U74">AD11</f>
        <v>#DIV/0!</v>
      </c>
      <c r="V11" s="227" t="e">
        <f aca="true" t="shared" si="6" ref="V11:V49">M11/F11</f>
        <v>#DIV/0!</v>
      </c>
      <c r="W11" s="115">
        <f aca="true" t="shared" si="7" ref="W11:W74">IF(G11="A",5,(IF(G11="M",3,(IF(G11="B",1,"")))))</f>
      </c>
      <c r="X11" s="115">
        <f aca="true" t="shared" si="8" ref="X11:X74">IF(H11="A",3,(IF(H11="M",2,IF(H11="b",1,""))))</f>
      </c>
      <c r="Y11" s="115">
        <f aca="true" t="shared" si="9" ref="Y11:Z74">IF(I11="A",5,(IF(I11="M",3,IF(I11="B",1,""))))</f>
      </c>
      <c r="Z11" s="115">
        <f t="shared" si="9"/>
      </c>
      <c r="AA11" s="208">
        <f aca="true" t="shared" si="10" ref="AA11:AA74">F11</f>
        <v>0</v>
      </c>
      <c r="AB11" s="116">
        <f aca="true" t="shared" si="11" ref="AB11:AB74">PRODUCT(W11:AA11)</f>
        <v>0</v>
      </c>
      <c r="AC11" s="116">
        <f aca="true" t="shared" si="12" ref="AC11:AC74">PRODUCT(W11:Z11)</f>
        <v>0</v>
      </c>
      <c r="AD11" s="181" t="e">
        <f aca="true" t="shared" si="13" ref="AD11:AD74">L11/$L$9</f>
        <v>#DIV/0!</v>
      </c>
    </row>
    <row r="12" spans="1:30" ht="66.75" customHeight="1">
      <c r="A12" s="131"/>
      <c r="B12" s="132"/>
      <c r="C12" s="132"/>
      <c r="D12" s="132"/>
      <c r="E12" s="132"/>
      <c r="F12" s="113"/>
      <c r="G12" s="113"/>
      <c r="H12" s="113"/>
      <c r="I12" s="113"/>
      <c r="J12" s="113"/>
      <c r="K12" s="120">
        <f t="shared" si="1"/>
        <v>0</v>
      </c>
      <c r="L12" s="120">
        <f t="shared" si="2"/>
        <v>0</v>
      </c>
      <c r="M12" s="215">
        <f t="shared" si="0"/>
        <v>0</v>
      </c>
      <c r="N12" s="224"/>
      <c r="O12" s="200">
        <f t="shared" si="3"/>
        <v>0</v>
      </c>
      <c r="P12" s="114"/>
      <c r="Q12" s="119"/>
      <c r="R12" s="114"/>
      <c r="S12" s="119"/>
      <c r="T12" s="201">
        <f t="shared" si="4"/>
        <v>0</v>
      </c>
      <c r="U12" s="184" t="e">
        <f t="shared" si="5"/>
        <v>#DIV/0!</v>
      </c>
      <c r="V12" s="227" t="e">
        <f t="shared" si="6"/>
        <v>#DIV/0!</v>
      </c>
      <c r="W12" s="115">
        <f t="shared" si="7"/>
      </c>
      <c r="X12" s="115">
        <f t="shared" si="8"/>
      </c>
      <c r="Y12" s="115">
        <f t="shared" si="9"/>
      </c>
      <c r="Z12" s="115">
        <f t="shared" si="9"/>
      </c>
      <c r="AA12" s="208">
        <f t="shared" si="10"/>
        <v>0</v>
      </c>
      <c r="AB12" s="116">
        <f t="shared" si="11"/>
        <v>0</v>
      </c>
      <c r="AC12" s="116">
        <f t="shared" si="12"/>
        <v>0</v>
      </c>
      <c r="AD12" s="181" t="e">
        <f t="shared" si="13"/>
        <v>#DIV/0!</v>
      </c>
    </row>
    <row r="13" spans="1:30" ht="39.75" customHeight="1">
      <c r="A13" s="131"/>
      <c r="B13" s="132"/>
      <c r="C13" s="132"/>
      <c r="D13" s="132"/>
      <c r="E13" s="132"/>
      <c r="F13" s="113"/>
      <c r="G13" s="113"/>
      <c r="H13" s="113"/>
      <c r="I13" s="113"/>
      <c r="J13" s="113"/>
      <c r="K13" s="120">
        <f t="shared" si="1"/>
        <v>0</v>
      </c>
      <c r="L13" s="120">
        <f t="shared" si="2"/>
        <v>0</v>
      </c>
      <c r="M13" s="215">
        <f t="shared" si="0"/>
        <v>0</v>
      </c>
      <c r="N13" s="224"/>
      <c r="O13" s="200">
        <f t="shared" si="3"/>
        <v>0</v>
      </c>
      <c r="P13" s="114"/>
      <c r="Q13" s="119"/>
      <c r="R13" s="114"/>
      <c r="S13" s="119"/>
      <c r="T13" s="201">
        <f t="shared" si="4"/>
        <v>0</v>
      </c>
      <c r="U13" s="184" t="e">
        <f t="shared" si="5"/>
        <v>#DIV/0!</v>
      </c>
      <c r="V13" s="227" t="e">
        <f t="shared" si="6"/>
        <v>#DIV/0!</v>
      </c>
      <c r="W13" s="115">
        <f t="shared" si="7"/>
      </c>
      <c r="X13" s="115">
        <f t="shared" si="8"/>
      </c>
      <c r="Y13" s="115">
        <f t="shared" si="9"/>
      </c>
      <c r="Z13" s="115">
        <f t="shared" si="9"/>
      </c>
      <c r="AA13" s="208">
        <f t="shared" si="10"/>
        <v>0</v>
      </c>
      <c r="AB13" s="116">
        <f t="shared" si="11"/>
        <v>0</v>
      </c>
      <c r="AC13" s="116">
        <f t="shared" si="12"/>
        <v>0</v>
      </c>
      <c r="AD13" s="181" t="e">
        <f t="shared" si="13"/>
        <v>#DIV/0!</v>
      </c>
    </row>
    <row r="14" spans="1:30" ht="39.75" customHeight="1">
      <c r="A14" s="133"/>
      <c r="B14" s="132"/>
      <c r="C14" s="134"/>
      <c r="D14" s="134"/>
      <c r="E14" s="134"/>
      <c r="F14" s="113"/>
      <c r="G14" s="113"/>
      <c r="H14" s="113"/>
      <c r="I14" s="113"/>
      <c r="J14" s="113"/>
      <c r="K14" s="120">
        <f t="shared" si="1"/>
        <v>0</v>
      </c>
      <c r="L14" s="120">
        <f t="shared" si="2"/>
        <v>0</v>
      </c>
      <c r="M14" s="215">
        <f t="shared" si="0"/>
        <v>0</v>
      </c>
      <c r="N14" s="224"/>
      <c r="O14" s="200">
        <f t="shared" si="3"/>
        <v>0</v>
      </c>
      <c r="P14" s="190"/>
      <c r="Q14" s="121"/>
      <c r="R14" s="190"/>
      <c r="S14" s="119"/>
      <c r="T14" s="201">
        <f t="shared" si="4"/>
        <v>0</v>
      </c>
      <c r="U14" s="184" t="e">
        <f t="shared" si="5"/>
        <v>#DIV/0!</v>
      </c>
      <c r="V14" s="238" t="e">
        <f>M14/F14</f>
        <v>#DIV/0!</v>
      </c>
      <c r="W14" s="115">
        <f t="shared" si="7"/>
      </c>
      <c r="X14" s="115">
        <f t="shared" si="8"/>
      </c>
      <c r="Y14" s="115">
        <f t="shared" si="9"/>
      </c>
      <c r="Z14" s="115">
        <f t="shared" si="9"/>
      </c>
      <c r="AA14" s="208">
        <f t="shared" si="10"/>
        <v>0</v>
      </c>
      <c r="AB14" s="116">
        <f t="shared" si="11"/>
        <v>0</v>
      </c>
      <c r="AC14" s="116">
        <f t="shared" si="12"/>
        <v>0</v>
      </c>
      <c r="AD14" s="181" t="e">
        <f t="shared" si="13"/>
        <v>#DIV/0!</v>
      </c>
    </row>
    <row r="15" spans="1:30" ht="39.75" customHeight="1">
      <c r="A15" s="133"/>
      <c r="B15" s="132"/>
      <c r="C15" s="134"/>
      <c r="D15" s="134"/>
      <c r="E15" s="134"/>
      <c r="F15" s="113"/>
      <c r="G15" s="113"/>
      <c r="H15" s="113"/>
      <c r="I15" s="113"/>
      <c r="J15" s="113"/>
      <c r="K15" s="120">
        <f t="shared" si="1"/>
        <v>0</v>
      </c>
      <c r="L15" s="120">
        <f t="shared" si="2"/>
        <v>0</v>
      </c>
      <c r="M15" s="215">
        <f t="shared" si="0"/>
        <v>0</v>
      </c>
      <c r="N15" s="224"/>
      <c r="O15" s="200">
        <f t="shared" si="3"/>
        <v>0</v>
      </c>
      <c r="P15" s="190"/>
      <c r="Q15" s="121"/>
      <c r="R15" s="190"/>
      <c r="S15" s="119"/>
      <c r="T15" s="201">
        <f t="shared" si="4"/>
        <v>0</v>
      </c>
      <c r="U15" s="184" t="e">
        <f t="shared" si="5"/>
        <v>#DIV/0!</v>
      </c>
      <c r="V15" s="227" t="e">
        <f t="shared" si="6"/>
        <v>#DIV/0!</v>
      </c>
      <c r="W15" s="115">
        <f t="shared" si="7"/>
      </c>
      <c r="X15" s="115">
        <f t="shared" si="8"/>
      </c>
      <c r="Y15" s="115">
        <f t="shared" si="9"/>
      </c>
      <c r="Z15" s="115">
        <f t="shared" si="9"/>
      </c>
      <c r="AA15" s="208">
        <f t="shared" si="10"/>
        <v>0</v>
      </c>
      <c r="AB15" s="116">
        <f t="shared" si="11"/>
        <v>0</v>
      </c>
      <c r="AC15" s="116">
        <f t="shared" si="12"/>
        <v>0</v>
      </c>
      <c r="AD15" s="181" t="e">
        <f t="shared" si="13"/>
        <v>#DIV/0!</v>
      </c>
    </row>
    <row r="16" spans="1:30" ht="39.75" customHeight="1">
      <c r="A16" s="133"/>
      <c r="B16" s="132"/>
      <c r="C16" s="134"/>
      <c r="D16" s="134"/>
      <c r="E16" s="134"/>
      <c r="F16" s="113"/>
      <c r="G16" s="113"/>
      <c r="H16" s="113"/>
      <c r="I16" s="113"/>
      <c r="J16" s="113"/>
      <c r="K16" s="120">
        <f t="shared" si="1"/>
        <v>0</v>
      </c>
      <c r="L16" s="120">
        <f t="shared" si="2"/>
        <v>0</v>
      </c>
      <c r="M16" s="215">
        <f t="shared" si="0"/>
        <v>0</v>
      </c>
      <c r="N16" s="224"/>
      <c r="O16" s="200">
        <f t="shared" si="3"/>
        <v>0</v>
      </c>
      <c r="P16" s="190"/>
      <c r="Q16" s="121"/>
      <c r="R16" s="190"/>
      <c r="S16" s="119"/>
      <c r="T16" s="201">
        <f t="shared" si="4"/>
        <v>0</v>
      </c>
      <c r="U16" s="184" t="e">
        <f t="shared" si="5"/>
        <v>#DIV/0!</v>
      </c>
      <c r="V16" s="227" t="e">
        <f t="shared" si="6"/>
        <v>#DIV/0!</v>
      </c>
      <c r="W16" s="115">
        <f t="shared" si="7"/>
      </c>
      <c r="X16" s="115">
        <f t="shared" si="8"/>
      </c>
      <c r="Y16" s="115">
        <f t="shared" si="9"/>
      </c>
      <c r="Z16" s="115">
        <f t="shared" si="9"/>
      </c>
      <c r="AA16" s="208">
        <f t="shared" si="10"/>
        <v>0</v>
      </c>
      <c r="AB16" s="116">
        <f t="shared" si="11"/>
        <v>0</v>
      </c>
      <c r="AC16" s="116">
        <f t="shared" si="12"/>
        <v>0</v>
      </c>
      <c r="AD16" s="181" t="e">
        <f t="shared" si="13"/>
        <v>#DIV/0!</v>
      </c>
    </row>
    <row r="17" spans="2:30" ht="39.75" customHeight="1">
      <c r="B17" s="132"/>
      <c r="F17" s="113"/>
      <c r="G17" s="113"/>
      <c r="H17" s="113"/>
      <c r="I17" s="113"/>
      <c r="J17" s="113"/>
      <c r="K17" s="120">
        <f t="shared" si="1"/>
        <v>0</v>
      </c>
      <c r="L17" s="120">
        <f t="shared" si="2"/>
        <v>0</v>
      </c>
      <c r="M17" s="215">
        <f t="shared" si="0"/>
        <v>0</v>
      </c>
      <c r="N17" s="224"/>
      <c r="O17" s="200">
        <f t="shared" si="3"/>
        <v>0</v>
      </c>
      <c r="P17" s="190"/>
      <c r="Q17" s="121"/>
      <c r="R17" s="190"/>
      <c r="S17" s="119"/>
      <c r="T17" s="201">
        <f t="shared" si="4"/>
        <v>0</v>
      </c>
      <c r="U17" s="184" t="e">
        <f t="shared" si="5"/>
        <v>#DIV/0!</v>
      </c>
      <c r="V17" s="227" t="e">
        <f t="shared" si="6"/>
        <v>#DIV/0!</v>
      </c>
      <c r="W17" s="115">
        <f t="shared" si="7"/>
      </c>
      <c r="X17" s="115">
        <f t="shared" si="8"/>
      </c>
      <c r="Y17" s="115">
        <f t="shared" si="9"/>
      </c>
      <c r="Z17" s="115">
        <f t="shared" si="9"/>
      </c>
      <c r="AA17" s="208">
        <f t="shared" si="10"/>
        <v>0</v>
      </c>
      <c r="AB17" s="116">
        <f t="shared" si="11"/>
        <v>0</v>
      </c>
      <c r="AC17" s="116">
        <f t="shared" si="12"/>
        <v>0</v>
      </c>
      <c r="AD17" s="181" t="e">
        <f t="shared" si="13"/>
        <v>#DIV/0!</v>
      </c>
    </row>
    <row r="18" spans="2:30" ht="39.75" customHeight="1">
      <c r="B18" s="132"/>
      <c r="F18" s="113"/>
      <c r="G18" s="113"/>
      <c r="H18" s="113"/>
      <c r="I18" s="113"/>
      <c r="J18" s="113"/>
      <c r="K18" s="120">
        <f t="shared" si="1"/>
        <v>0</v>
      </c>
      <c r="L18" s="120">
        <f t="shared" si="2"/>
        <v>0</v>
      </c>
      <c r="M18" s="215">
        <f t="shared" si="0"/>
        <v>0</v>
      </c>
      <c r="N18" s="224"/>
      <c r="O18" s="200">
        <f t="shared" si="3"/>
        <v>0</v>
      </c>
      <c r="P18" s="190"/>
      <c r="Q18" s="121"/>
      <c r="R18" s="190"/>
      <c r="S18" s="119"/>
      <c r="T18" s="201">
        <f t="shared" si="4"/>
        <v>0</v>
      </c>
      <c r="U18" s="184" t="e">
        <f t="shared" si="5"/>
        <v>#DIV/0!</v>
      </c>
      <c r="V18" s="227" t="e">
        <f t="shared" si="6"/>
        <v>#DIV/0!</v>
      </c>
      <c r="W18" s="115">
        <f t="shared" si="7"/>
      </c>
      <c r="X18" s="115">
        <f t="shared" si="8"/>
      </c>
      <c r="Y18" s="115">
        <f t="shared" si="9"/>
      </c>
      <c r="Z18" s="115">
        <f t="shared" si="9"/>
      </c>
      <c r="AA18" s="208">
        <f t="shared" si="10"/>
        <v>0</v>
      </c>
      <c r="AB18" s="116">
        <f t="shared" si="11"/>
        <v>0</v>
      </c>
      <c r="AC18" s="116">
        <f t="shared" si="12"/>
        <v>0</v>
      </c>
      <c r="AD18" s="181" t="e">
        <f t="shared" si="13"/>
        <v>#DIV/0!</v>
      </c>
    </row>
    <row r="19" spans="2:30" ht="39.75" customHeight="1">
      <c r="B19" s="132"/>
      <c r="F19" s="113"/>
      <c r="G19" s="113"/>
      <c r="H19" s="113"/>
      <c r="I19" s="113"/>
      <c r="J19" s="113"/>
      <c r="K19" s="120">
        <f t="shared" si="1"/>
        <v>0</v>
      </c>
      <c r="L19" s="120">
        <f t="shared" si="2"/>
        <v>0</v>
      </c>
      <c r="M19" s="215">
        <f t="shared" si="0"/>
        <v>0</v>
      </c>
      <c r="N19" s="224"/>
      <c r="O19" s="200">
        <f t="shared" si="3"/>
        <v>0</v>
      </c>
      <c r="P19" s="190"/>
      <c r="Q19" s="121"/>
      <c r="R19" s="190"/>
      <c r="S19" s="119"/>
      <c r="T19" s="201">
        <f t="shared" si="4"/>
        <v>0</v>
      </c>
      <c r="U19" s="184" t="e">
        <f t="shared" si="5"/>
        <v>#DIV/0!</v>
      </c>
      <c r="V19" s="227" t="e">
        <f t="shared" si="6"/>
        <v>#DIV/0!</v>
      </c>
      <c r="W19" s="115">
        <f t="shared" si="7"/>
      </c>
      <c r="X19" s="115">
        <f t="shared" si="8"/>
      </c>
      <c r="Y19" s="115">
        <f t="shared" si="9"/>
      </c>
      <c r="Z19" s="115">
        <f t="shared" si="9"/>
      </c>
      <c r="AA19" s="208">
        <f t="shared" si="10"/>
        <v>0</v>
      </c>
      <c r="AB19" s="116">
        <f t="shared" si="11"/>
        <v>0</v>
      </c>
      <c r="AC19" s="116">
        <f t="shared" si="12"/>
        <v>0</v>
      </c>
      <c r="AD19" s="181" t="e">
        <f t="shared" si="13"/>
        <v>#DIV/0!</v>
      </c>
    </row>
    <row r="20" spans="2:30" ht="39.75" customHeight="1">
      <c r="B20" s="132"/>
      <c r="F20" s="113"/>
      <c r="G20" s="113"/>
      <c r="H20" s="113"/>
      <c r="I20" s="113"/>
      <c r="J20" s="113"/>
      <c r="K20" s="120">
        <f t="shared" si="1"/>
        <v>0</v>
      </c>
      <c r="L20" s="120">
        <f t="shared" si="2"/>
        <v>0</v>
      </c>
      <c r="M20" s="215">
        <f t="shared" si="0"/>
        <v>0</v>
      </c>
      <c r="N20" s="224"/>
      <c r="O20" s="200">
        <f t="shared" si="3"/>
        <v>0</v>
      </c>
      <c r="P20" s="190"/>
      <c r="Q20" s="121"/>
      <c r="R20" s="190"/>
      <c r="S20" s="119"/>
      <c r="T20" s="201">
        <f t="shared" si="4"/>
        <v>0</v>
      </c>
      <c r="U20" s="184" t="e">
        <f t="shared" si="5"/>
        <v>#DIV/0!</v>
      </c>
      <c r="V20" s="227" t="e">
        <f t="shared" si="6"/>
        <v>#DIV/0!</v>
      </c>
      <c r="W20" s="115">
        <f t="shared" si="7"/>
      </c>
      <c r="X20" s="115">
        <f t="shared" si="8"/>
      </c>
      <c r="Y20" s="115">
        <f t="shared" si="9"/>
      </c>
      <c r="Z20" s="115">
        <f t="shared" si="9"/>
      </c>
      <c r="AA20" s="208">
        <f t="shared" si="10"/>
        <v>0</v>
      </c>
      <c r="AB20" s="116">
        <f t="shared" si="11"/>
        <v>0</v>
      </c>
      <c r="AC20" s="116">
        <f t="shared" si="12"/>
        <v>0</v>
      </c>
      <c r="AD20" s="181" t="e">
        <f t="shared" si="13"/>
        <v>#DIV/0!</v>
      </c>
    </row>
    <row r="21" spans="2:30" ht="39.75" customHeight="1">
      <c r="B21" s="132"/>
      <c r="F21" s="113"/>
      <c r="G21" s="113"/>
      <c r="H21" s="113"/>
      <c r="I21" s="113"/>
      <c r="J21" s="113"/>
      <c r="K21" s="120">
        <f t="shared" si="1"/>
        <v>0</v>
      </c>
      <c r="L21" s="120">
        <f t="shared" si="2"/>
        <v>0</v>
      </c>
      <c r="M21" s="215">
        <f t="shared" si="0"/>
        <v>0</v>
      </c>
      <c r="N21" s="224"/>
      <c r="O21" s="200">
        <f t="shared" si="3"/>
        <v>0</v>
      </c>
      <c r="P21" s="190"/>
      <c r="Q21" s="121"/>
      <c r="R21" s="190"/>
      <c r="S21" s="119"/>
      <c r="T21" s="201">
        <f t="shared" si="4"/>
        <v>0</v>
      </c>
      <c r="U21" s="184" t="e">
        <f t="shared" si="5"/>
        <v>#DIV/0!</v>
      </c>
      <c r="V21" s="227" t="e">
        <f t="shared" si="6"/>
        <v>#DIV/0!</v>
      </c>
      <c r="W21" s="115">
        <f t="shared" si="7"/>
      </c>
      <c r="X21" s="115">
        <f t="shared" si="8"/>
      </c>
      <c r="Y21" s="115">
        <f t="shared" si="9"/>
      </c>
      <c r="Z21" s="115">
        <f t="shared" si="9"/>
      </c>
      <c r="AA21" s="208">
        <f t="shared" si="10"/>
        <v>0</v>
      </c>
      <c r="AB21" s="116">
        <f t="shared" si="11"/>
        <v>0</v>
      </c>
      <c r="AC21" s="116">
        <f t="shared" si="12"/>
        <v>0</v>
      </c>
      <c r="AD21" s="181" t="e">
        <f t="shared" si="13"/>
        <v>#DIV/0!</v>
      </c>
    </row>
    <row r="22" spans="2:30" ht="39.75" customHeight="1">
      <c r="B22" s="132"/>
      <c r="F22" s="113"/>
      <c r="G22" s="113"/>
      <c r="H22" s="113"/>
      <c r="I22" s="113"/>
      <c r="J22" s="113"/>
      <c r="K22" s="120">
        <f t="shared" si="1"/>
        <v>0</v>
      </c>
      <c r="L22" s="120">
        <f t="shared" si="2"/>
        <v>0</v>
      </c>
      <c r="M22" s="215">
        <f t="shared" si="0"/>
        <v>0</v>
      </c>
      <c r="N22" s="224"/>
      <c r="O22" s="200">
        <f t="shared" si="3"/>
        <v>0</v>
      </c>
      <c r="P22" s="190"/>
      <c r="Q22" s="121"/>
      <c r="R22" s="190"/>
      <c r="S22" s="119"/>
      <c r="T22" s="201">
        <f t="shared" si="4"/>
        <v>0</v>
      </c>
      <c r="U22" s="184" t="e">
        <f t="shared" si="5"/>
        <v>#DIV/0!</v>
      </c>
      <c r="V22" s="227" t="e">
        <f t="shared" si="6"/>
        <v>#DIV/0!</v>
      </c>
      <c r="W22" s="115">
        <f t="shared" si="7"/>
      </c>
      <c r="X22" s="115">
        <f t="shared" si="8"/>
      </c>
      <c r="Y22" s="115">
        <f t="shared" si="9"/>
      </c>
      <c r="Z22" s="115">
        <f t="shared" si="9"/>
      </c>
      <c r="AA22" s="208">
        <f t="shared" si="10"/>
        <v>0</v>
      </c>
      <c r="AB22" s="116">
        <f t="shared" si="11"/>
        <v>0</v>
      </c>
      <c r="AC22" s="116">
        <f t="shared" si="12"/>
        <v>0</v>
      </c>
      <c r="AD22" s="181" t="e">
        <f t="shared" si="13"/>
        <v>#DIV/0!</v>
      </c>
    </row>
    <row r="23" spans="2:30" ht="39.75" customHeight="1">
      <c r="B23" s="132"/>
      <c r="F23" s="113"/>
      <c r="G23" s="113"/>
      <c r="H23" s="113"/>
      <c r="I23" s="113"/>
      <c r="J23" s="113"/>
      <c r="K23" s="120">
        <f t="shared" si="1"/>
        <v>0</v>
      </c>
      <c r="L23" s="120">
        <f t="shared" si="2"/>
        <v>0</v>
      </c>
      <c r="M23" s="215">
        <f t="shared" si="0"/>
        <v>0</v>
      </c>
      <c r="N23" s="224"/>
      <c r="O23" s="200">
        <f t="shared" si="3"/>
        <v>0</v>
      </c>
      <c r="P23" s="190"/>
      <c r="Q23" s="121"/>
      <c r="R23" s="190"/>
      <c r="S23" s="119"/>
      <c r="T23" s="201">
        <f t="shared" si="4"/>
        <v>0</v>
      </c>
      <c r="U23" s="184" t="e">
        <f t="shared" si="5"/>
        <v>#DIV/0!</v>
      </c>
      <c r="V23" s="227" t="e">
        <f t="shared" si="6"/>
        <v>#DIV/0!</v>
      </c>
      <c r="W23" s="115">
        <f t="shared" si="7"/>
      </c>
      <c r="X23" s="115">
        <f t="shared" si="8"/>
      </c>
      <c r="Y23" s="115">
        <f t="shared" si="9"/>
      </c>
      <c r="Z23" s="115">
        <f t="shared" si="9"/>
      </c>
      <c r="AA23" s="208">
        <f t="shared" si="10"/>
        <v>0</v>
      </c>
      <c r="AB23" s="116">
        <f t="shared" si="11"/>
        <v>0</v>
      </c>
      <c r="AC23" s="116">
        <f t="shared" si="12"/>
        <v>0</v>
      </c>
      <c r="AD23" s="181" t="e">
        <f t="shared" si="13"/>
        <v>#DIV/0!</v>
      </c>
    </row>
    <row r="24" spans="2:30" ht="39.75" customHeight="1">
      <c r="B24" s="132"/>
      <c r="F24" s="113"/>
      <c r="G24" s="113"/>
      <c r="H24" s="113"/>
      <c r="I24" s="113"/>
      <c r="J24" s="113"/>
      <c r="K24" s="120">
        <f t="shared" si="1"/>
        <v>0</v>
      </c>
      <c r="L24" s="120">
        <f t="shared" si="2"/>
        <v>0</v>
      </c>
      <c r="M24" s="215">
        <f t="shared" si="0"/>
        <v>0</v>
      </c>
      <c r="N24" s="224"/>
      <c r="O24" s="200">
        <f t="shared" si="3"/>
        <v>0</v>
      </c>
      <c r="P24" s="190"/>
      <c r="Q24" s="121"/>
      <c r="R24" s="190"/>
      <c r="S24" s="119"/>
      <c r="T24" s="201">
        <f t="shared" si="4"/>
        <v>0</v>
      </c>
      <c r="U24" s="184" t="e">
        <f t="shared" si="5"/>
        <v>#DIV/0!</v>
      </c>
      <c r="V24" s="227" t="e">
        <f t="shared" si="6"/>
        <v>#DIV/0!</v>
      </c>
      <c r="W24" s="115">
        <f t="shared" si="7"/>
      </c>
      <c r="X24" s="115">
        <f t="shared" si="8"/>
      </c>
      <c r="Y24" s="115">
        <f t="shared" si="9"/>
      </c>
      <c r="Z24" s="115">
        <f t="shared" si="9"/>
      </c>
      <c r="AA24" s="208">
        <f t="shared" si="10"/>
        <v>0</v>
      </c>
      <c r="AB24" s="116">
        <f t="shared" si="11"/>
        <v>0</v>
      </c>
      <c r="AC24" s="116">
        <f t="shared" si="12"/>
        <v>0</v>
      </c>
      <c r="AD24" s="181" t="e">
        <f t="shared" si="13"/>
        <v>#DIV/0!</v>
      </c>
    </row>
    <row r="25" spans="2:30" ht="39.75" customHeight="1">
      <c r="B25" s="132"/>
      <c r="F25" s="113"/>
      <c r="G25" s="113"/>
      <c r="H25" s="113"/>
      <c r="I25" s="113"/>
      <c r="J25" s="113"/>
      <c r="K25" s="120">
        <f t="shared" si="1"/>
        <v>0</v>
      </c>
      <c r="L25" s="120">
        <f t="shared" si="2"/>
        <v>0</v>
      </c>
      <c r="M25" s="215">
        <f t="shared" si="0"/>
        <v>0</v>
      </c>
      <c r="N25" s="224"/>
      <c r="O25" s="200">
        <f t="shared" si="3"/>
        <v>0</v>
      </c>
      <c r="P25" s="190"/>
      <c r="Q25" s="121"/>
      <c r="R25" s="190"/>
      <c r="S25" s="119"/>
      <c r="T25" s="201">
        <f t="shared" si="4"/>
        <v>0</v>
      </c>
      <c r="U25" s="184" t="e">
        <f t="shared" si="5"/>
        <v>#DIV/0!</v>
      </c>
      <c r="V25" s="227" t="e">
        <f t="shared" si="6"/>
        <v>#DIV/0!</v>
      </c>
      <c r="W25" s="115">
        <f t="shared" si="7"/>
      </c>
      <c r="X25" s="115">
        <f t="shared" si="8"/>
      </c>
      <c r="Y25" s="115">
        <f t="shared" si="9"/>
      </c>
      <c r="Z25" s="115">
        <f t="shared" si="9"/>
      </c>
      <c r="AA25" s="208">
        <f t="shared" si="10"/>
        <v>0</v>
      </c>
      <c r="AB25" s="116">
        <f t="shared" si="11"/>
        <v>0</v>
      </c>
      <c r="AC25" s="116">
        <f t="shared" si="12"/>
        <v>0</v>
      </c>
      <c r="AD25" s="181" t="e">
        <f t="shared" si="13"/>
        <v>#DIV/0!</v>
      </c>
    </row>
    <row r="26" spans="2:30" ht="39.75" customHeight="1">
      <c r="B26" s="132"/>
      <c r="F26" s="113"/>
      <c r="G26" s="113"/>
      <c r="H26" s="113"/>
      <c r="I26" s="113"/>
      <c r="J26" s="113"/>
      <c r="K26" s="120">
        <f t="shared" si="1"/>
        <v>0</v>
      </c>
      <c r="L26" s="120">
        <f t="shared" si="2"/>
        <v>0</v>
      </c>
      <c r="M26" s="215">
        <f t="shared" si="0"/>
        <v>0</v>
      </c>
      <c r="N26" s="224"/>
      <c r="O26" s="200">
        <f t="shared" si="3"/>
        <v>0</v>
      </c>
      <c r="P26" s="190"/>
      <c r="Q26" s="121"/>
      <c r="R26" s="190"/>
      <c r="S26" s="119"/>
      <c r="T26" s="201">
        <f t="shared" si="4"/>
        <v>0</v>
      </c>
      <c r="U26" s="184" t="e">
        <f t="shared" si="5"/>
        <v>#DIV/0!</v>
      </c>
      <c r="V26" s="227" t="e">
        <f t="shared" si="6"/>
        <v>#DIV/0!</v>
      </c>
      <c r="W26" s="115">
        <f t="shared" si="7"/>
      </c>
      <c r="X26" s="115">
        <f t="shared" si="8"/>
      </c>
      <c r="Y26" s="115">
        <f t="shared" si="9"/>
      </c>
      <c r="Z26" s="115">
        <f t="shared" si="9"/>
      </c>
      <c r="AA26" s="208">
        <f t="shared" si="10"/>
        <v>0</v>
      </c>
      <c r="AB26" s="116">
        <f t="shared" si="11"/>
        <v>0</v>
      </c>
      <c r="AC26" s="116">
        <f t="shared" si="12"/>
        <v>0</v>
      </c>
      <c r="AD26" s="181" t="e">
        <f t="shared" si="13"/>
        <v>#DIV/0!</v>
      </c>
    </row>
    <row r="27" spans="2:30" ht="39.75" customHeight="1">
      <c r="B27" s="132"/>
      <c r="F27" s="113"/>
      <c r="G27" s="113"/>
      <c r="H27" s="113"/>
      <c r="I27" s="113"/>
      <c r="J27" s="113"/>
      <c r="K27" s="120">
        <f t="shared" si="1"/>
        <v>0</v>
      </c>
      <c r="L27" s="120">
        <f t="shared" si="2"/>
        <v>0</v>
      </c>
      <c r="M27" s="215">
        <f t="shared" si="0"/>
        <v>0</v>
      </c>
      <c r="N27" s="224"/>
      <c r="O27" s="200">
        <f t="shared" si="3"/>
        <v>0</v>
      </c>
      <c r="P27" s="190"/>
      <c r="Q27" s="121"/>
      <c r="R27" s="190"/>
      <c r="S27" s="119"/>
      <c r="T27" s="201">
        <f t="shared" si="4"/>
        <v>0</v>
      </c>
      <c r="U27" s="184" t="e">
        <f t="shared" si="5"/>
        <v>#DIV/0!</v>
      </c>
      <c r="V27" s="227" t="e">
        <f t="shared" si="6"/>
        <v>#DIV/0!</v>
      </c>
      <c r="W27" s="115">
        <f t="shared" si="7"/>
      </c>
      <c r="X27" s="115">
        <f t="shared" si="8"/>
      </c>
      <c r="Y27" s="115">
        <f t="shared" si="9"/>
      </c>
      <c r="Z27" s="115">
        <f t="shared" si="9"/>
      </c>
      <c r="AA27" s="208">
        <f t="shared" si="10"/>
        <v>0</v>
      </c>
      <c r="AB27" s="116">
        <f t="shared" si="11"/>
        <v>0</v>
      </c>
      <c r="AC27" s="116">
        <f t="shared" si="12"/>
        <v>0</v>
      </c>
      <c r="AD27" s="181" t="e">
        <f t="shared" si="13"/>
        <v>#DIV/0!</v>
      </c>
    </row>
    <row r="28" spans="2:30" ht="39.75" customHeight="1">
      <c r="B28" s="132"/>
      <c r="F28" s="113"/>
      <c r="G28" s="113"/>
      <c r="H28" s="113"/>
      <c r="I28" s="113"/>
      <c r="J28" s="113"/>
      <c r="K28" s="120">
        <f t="shared" si="1"/>
        <v>0</v>
      </c>
      <c r="L28" s="120">
        <f t="shared" si="2"/>
        <v>0</v>
      </c>
      <c r="M28" s="215">
        <f t="shared" si="0"/>
        <v>0</v>
      </c>
      <c r="N28" s="224"/>
      <c r="O28" s="200">
        <f t="shared" si="3"/>
        <v>0</v>
      </c>
      <c r="P28" s="190"/>
      <c r="Q28" s="121"/>
      <c r="R28" s="190"/>
      <c r="S28" s="119"/>
      <c r="T28" s="201">
        <f t="shared" si="4"/>
        <v>0</v>
      </c>
      <c r="U28" s="184" t="e">
        <f t="shared" si="5"/>
        <v>#DIV/0!</v>
      </c>
      <c r="V28" s="227" t="e">
        <f t="shared" si="6"/>
        <v>#DIV/0!</v>
      </c>
      <c r="W28" s="115">
        <f t="shared" si="7"/>
      </c>
      <c r="X28" s="115">
        <f t="shared" si="8"/>
      </c>
      <c r="Y28" s="115">
        <f t="shared" si="9"/>
      </c>
      <c r="Z28" s="115">
        <f t="shared" si="9"/>
      </c>
      <c r="AA28" s="208">
        <f t="shared" si="10"/>
        <v>0</v>
      </c>
      <c r="AB28" s="116">
        <f t="shared" si="11"/>
        <v>0</v>
      </c>
      <c r="AC28" s="116">
        <f t="shared" si="12"/>
        <v>0</v>
      </c>
      <c r="AD28" s="181" t="e">
        <f t="shared" si="13"/>
        <v>#DIV/0!</v>
      </c>
    </row>
    <row r="29" spans="2:30" ht="39.75" customHeight="1">
      <c r="B29" s="132"/>
      <c r="F29" s="113"/>
      <c r="G29" s="113"/>
      <c r="H29" s="113"/>
      <c r="I29" s="113"/>
      <c r="J29" s="113"/>
      <c r="K29" s="120">
        <f t="shared" si="1"/>
        <v>0</v>
      </c>
      <c r="L29" s="120">
        <f t="shared" si="2"/>
        <v>0</v>
      </c>
      <c r="M29" s="215">
        <f t="shared" si="0"/>
        <v>0</v>
      </c>
      <c r="N29" s="224"/>
      <c r="O29" s="200">
        <f t="shared" si="3"/>
        <v>0</v>
      </c>
      <c r="P29" s="190"/>
      <c r="Q29" s="121"/>
      <c r="R29" s="190"/>
      <c r="S29" s="119"/>
      <c r="T29" s="201">
        <f t="shared" si="4"/>
        <v>0</v>
      </c>
      <c r="U29" s="184" t="e">
        <f t="shared" si="5"/>
        <v>#DIV/0!</v>
      </c>
      <c r="V29" s="227" t="e">
        <f t="shared" si="6"/>
        <v>#DIV/0!</v>
      </c>
      <c r="W29" s="115">
        <f t="shared" si="7"/>
      </c>
      <c r="X29" s="115">
        <f t="shared" si="8"/>
      </c>
      <c r="Y29" s="115">
        <f t="shared" si="9"/>
      </c>
      <c r="Z29" s="115">
        <f t="shared" si="9"/>
      </c>
      <c r="AA29" s="208">
        <f t="shared" si="10"/>
        <v>0</v>
      </c>
      <c r="AB29" s="116">
        <f t="shared" si="11"/>
        <v>0</v>
      </c>
      <c r="AC29" s="116">
        <f t="shared" si="12"/>
        <v>0</v>
      </c>
      <c r="AD29" s="181" t="e">
        <f t="shared" si="13"/>
        <v>#DIV/0!</v>
      </c>
    </row>
    <row r="30" spans="2:30" ht="39.75" customHeight="1">
      <c r="B30" s="132"/>
      <c r="F30" s="113"/>
      <c r="G30" s="113"/>
      <c r="H30" s="113"/>
      <c r="I30" s="113"/>
      <c r="J30" s="113"/>
      <c r="K30" s="120">
        <f t="shared" si="1"/>
        <v>0</v>
      </c>
      <c r="L30" s="120">
        <f t="shared" si="2"/>
        <v>0</v>
      </c>
      <c r="M30" s="215">
        <f t="shared" si="0"/>
        <v>0</v>
      </c>
      <c r="N30" s="224"/>
      <c r="O30" s="200">
        <f t="shared" si="3"/>
        <v>0</v>
      </c>
      <c r="P30" s="190"/>
      <c r="Q30" s="121"/>
      <c r="R30" s="190"/>
      <c r="S30" s="119"/>
      <c r="T30" s="201">
        <f t="shared" si="4"/>
        <v>0</v>
      </c>
      <c r="U30" s="184" t="e">
        <f t="shared" si="5"/>
        <v>#DIV/0!</v>
      </c>
      <c r="V30" s="227" t="e">
        <f t="shared" si="6"/>
        <v>#DIV/0!</v>
      </c>
      <c r="W30" s="115">
        <f t="shared" si="7"/>
      </c>
      <c r="X30" s="115">
        <f t="shared" si="8"/>
      </c>
      <c r="Y30" s="115">
        <f t="shared" si="9"/>
      </c>
      <c r="Z30" s="115">
        <f t="shared" si="9"/>
      </c>
      <c r="AA30" s="208">
        <f t="shared" si="10"/>
        <v>0</v>
      </c>
      <c r="AB30" s="116">
        <f t="shared" si="11"/>
        <v>0</v>
      </c>
      <c r="AC30" s="116">
        <f t="shared" si="12"/>
        <v>0</v>
      </c>
      <c r="AD30" s="181" t="e">
        <f t="shared" si="13"/>
        <v>#DIV/0!</v>
      </c>
    </row>
    <row r="31" spans="2:30" ht="39.75" customHeight="1">
      <c r="B31" s="132"/>
      <c r="F31" s="113"/>
      <c r="G31" s="113"/>
      <c r="H31" s="113"/>
      <c r="I31" s="113"/>
      <c r="J31" s="113"/>
      <c r="K31" s="120">
        <f t="shared" si="1"/>
        <v>0</v>
      </c>
      <c r="L31" s="120">
        <f t="shared" si="2"/>
        <v>0</v>
      </c>
      <c r="M31" s="215">
        <f t="shared" si="0"/>
        <v>0</v>
      </c>
      <c r="N31" s="224"/>
      <c r="O31" s="200">
        <f t="shared" si="3"/>
        <v>0</v>
      </c>
      <c r="P31" s="190"/>
      <c r="Q31" s="121"/>
      <c r="R31" s="190"/>
      <c r="S31" s="119"/>
      <c r="T31" s="201">
        <f t="shared" si="4"/>
        <v>0</v>
      </c>
      <c r="U31" s="184" t="e">
        <f t="shared" si="5"/>
        <v>#DIV/0!</v>
      </c>
      <c r="V31" s="227" t="e">
        <f t="shared" si="6"/>
        <v>#DIV/0!</v>
      </c>
      <c r="W31" s="115">
        <f t="shared" si="7"/>
      </c>
      <c r="X31" s="115">
        <f t="shared" si="8"/>
      </c>
      <c r="Y31" s="115">
        <f t="shared" si="9"/>
      </c>
      <c r="Z31" s="115">
        <f t="shared" si="9"/>
      </c>
      <c r="AA31" s="208">
        <f t="shared" si="10"/>
        <v>0</v>
      </c>
      <c r="AB31" s="116">
        <f t="shared" si="11"/>
        <v>0</v>
      </c>
      <c r="AC31" s="116">
        <f t="shared" si="12"/>
        <v>0</v>
      </c>
      <c r="AD31" s="181" t="e">
        <f t="shared" si="13"/>
        <v>#DIV/0!</v>
      </c>
    </row>
    <row r="32" spans="2:30" ht="39.75" customHeight="1">
      <c r="B32" s="132"/>
      <c r="F32" s="113"/>
      <c r="G32" s="113"/>
      <c r="H32" s="113"/>
      <c r="I32" s="113"/>
      <c r="J32" s="113"/>
      <c r="K32" s="120">
        <f t="shared" si="1"/>
        <v>0</v>
      </c>
      <c r="L32" s="120">
        <f t="shared" si="2"/>
        <v>0</v>
      </c>
      <c r="M32" s="215">
        <f t="shared" si="0"/>
        <v>0</v>
      </c>
      <c r="N32" s="224"/>
      <c r="O32" s="200">
        <f t="shared" si="3"/>
        <v>0</v>
      </c>
      <c r="P32" s="190"/>
      <c r="Q32" s="121"/>
      <c r="R32" s="190"/>
      <c r="S32" s="119"/>
      <c r="T32" s="201">
        <f t="shared" si="4"/>
        <v>0</v>
      </c>
      <c r="U32" s="184" t="e">
        <f t="shared" si="5"/>
        <v>#DIV/0!</v>
      </c>
      <c r="V32" s="227" t="e">
        <f t="shared" si="6"/>
        <v>#DIV/0!</v>
      </c>
      <c r="W32" s="115">
        <f t="shared" si="7"/>
      </c>
      <c r="X32" s="115">
        <f t="shared" si="8"/>
      </c>
      <c r="Y32" s="115">
        <f t="shared" si="9"/>
      </c>
      <c r="Z32" s="115">
        <f t="shared" si="9"/>
      </c>
      <c r="AA32" s="208">
        <f t="shared" si="10"/>
        <v>0</v>
      </c>
      <c r="AB32" s="116">
        <f t="shared" si="11"/>
        <v>0</v>
      </c>
      <c r="AC32" s="116">
        <f t="shared" si="12"/>
        <v>0</v>
      </c>
      <c r="AD32" s="181" t="e">
        <f t="shared" si="13"/>
        <v>#DIV/0!</v>
      </c>
    </row>
    <row r="33" spans="2:30" ht="39.75" customHeight="1">
      <c r="B33" s="132"/>
      <c r="F33" s="113"/>
      <c r="G33" s="113"/>
      <c r="H33" s="113"/>
      <c r="I33" s="113"/>
      <c r="J33" s="113"/>
      <c r="K33" s="120">
        <f t="shared" si="1"/>
        <v>0</v>
      </c>
      <c r="L33" s="120">
        <f t="shared" si="2"/>
        <v>0</v>
      </c>
      <c r="M33" s="215">
        <f t="shared" si="0"/>
        <v>0</v>
      </c>
      <c r="N33" s="224"/>
      <c r="O33" s="200">
        <f t="shared" si="3"/>
        <v>0</v>
      </c>
      <c r="P33" s="190"/>
      <c r="Q33" s="121"/>
      <c r="R33" s="190"/>
      <c r="S33" s="119"/>
      <c r="T33" s="201">
        <f t="shared" si="4"/>
        <v>0</v>
      </c>
      <c r="U33" s="184" t="e">
        <f t="shared" si="5"/>
        <v>#DIV/0!</v>
      </c>
      <c r="V33" s="227" t="e">
        <f t="shared" si="6"/>
        <v>#DIV/0!</v>
      </c>
      <c r="W33" s="115">
        <f t="shared" si="7"/>
      </c>
      <c r="X33" s="115">
        <f t="shared" si="8"/>
      </c>
      <c r="Y33" s="115">
        <f t="shared" si="9"/>
      </c>
      <c r="Z33" s="115">
        <f t="shared" si="9"/>
      </c>
      <c r="AA33" s="208">
        <f t="shared" si="10"/>
        <v>0</v>
      </c>
      <c r="AB33" s="116">
        <f t="shared" si="11"/>
        <v>0</v>
      </c>
      <c r="AC33" s="116">
        <f t="shared" si="12"/>
        <v>0</v>
      </c>
      <c r="AD33" s="181" t="e">
        <f t="shared" si="13"/>
        <v>#DIV/0!</v>
      </c>
    </row>
    <row r="34" spans="2:30" ht="39.75" customHeight="1">
      <c r="B34" s="132"/>
      <c r="F34" s="113"/>
      <c r="G34" s="113"/>
      <c r="H34" s="113"/>
      <c r="I34" s="113"/>
      <c r="J34" s="113"/>
      <c r="K34" s="120">
        <f t="shared" si="1"/>
        <v>0</v>
      </c>
      <c r="L34" s="120">
        <f t="shared" si="2"/>
        <v>0</v>
      </c>
      <c r="M34" s="215">
        <f t="shared" si="0"/>
        <v>0</v>
      </c>
      <c r="N34" s="224"/>
      <c r="O34" s="200">
        <f t="shared" si="3"/>
        <v>0</v>
      </c>
      <c r="P34" s="190"/>
      <c r="Q34" s="121"/>
      <c r="R34" s="190"/>
      <c r="S34" s="119"/>
      <c r="T34" s="201">
        <f t="shared" si="4"/>
        <v>0</v>
      </c>
      <c r="U34" s="184" t="e">
        <f t="shared" si="5"/>
        <v>#DIV/0!</v>
      </c>
      <c r="V34" s="227" t="e">
        <f t="shared" si="6"/>
        <v>#DIV/0!</v>
      </c>
      <c r="W34" s="115">
        <f t="shared" si="7"/>
      </c>
      <c r="X34" s="115">
        <f t="shared" si="8"/>
      </c>
      <c r="Y34" s="115">
        <f t="shared" si="9"/>
      </c>
      <c r="Z34" s="115">
        <f t="shared" si="9"/>
      </c>
      <c r="AA34" s="208">
        <f t="shared" si="10"/>
        <v>0</v>
      </c>
      <c r="AB34" s="116">
        <f t="shared" si="11"/>
        <v>0</v>
      </c>
      <c r="AC34" s="116">
        <f t="shared" si="12"/>
        <v>0</v>
      </c>
      <c r="AD34" s="181" t="e">
        <f t="shared" si="13"/>
        <v>#DIV/0!</v>
      </c>
    </row>
    <row r="35" spans="2:30" ht="39.75" customHeight="1">
      <c r="B35" s="132"/>
      <c r="F35" s="113"/>
      <c r="G35" s="113"/>
      <c r="H35" s="113"/>
      <c r="I35" s="113"/>
      <c r="J35" s="113"/>
      <c r="K35" s="120">
        <f t="shared" si="1"/>
        <v>0</v>
      </c>
      <c r="L35" s="120">
        <f t="shared" si="2"/>
        <v>0</v>
      </c>
      <c r="M35" s="215">
        <f t="shared" si="0"/>
        <v>0</v>
      </c>
      <c r="N35" s="224"/>
      <c r="O35" s="200">
        <f t="shared" si="3"/>
        <v>0</v>
      </c>
      <c r="P35" s="190"/>
      <c r="Q35" s="121"/>
      <c r="R35" s="190"/>
      <c r="S35" s="119"/>
      <c r="T35" s="201">
        <f t="shared" si="4"/>
        <v>0</v>
      </c>
      <c r="U35" s="184" t="e">
        <f t="shared" si="5"/>
        <v>#DIV/0!</v>
      </c>
      <c r="V35" s="227" t="e">
        <f t="shared" si="6"/>
        <v>#DIV/0!</v>
      </c>
      <c r="W35" s="115">
        <f t="shared" si="7"/>
      </c>
      <c r="X35" s="115">
        <f t="shared" si="8"/>
      </c>
      <c r="Y35" s="115">
        <f t="shared" si="9"/>
      </c>
      <c r="Z35" s="115">
        <f t="shared" si="9"/>
      </c>
      <c r="AA35" s="208">
        <f t="shared" si="10"/>
        <v>0</v>
      </c>
      <c r="AB35" s="116">
        <f t="shared" si="11"/>
        <v>0</v>
      </c>
      <c r="AC35" s="116">
        <f t="shared" si="12"/>
        <v>0</v>
      </c>
      <c r="AD35" s="181" t="e">
        <f t="shared" si="13"/>
        <v>#DIV/0!</v>
      </c>
    </row>
    <row r="36" spans="2:30" ht="39.75" customHeight="1">
      <c r="B36" s="132"/>
      <c r="F36" s="113"/>
      <c r="G36" s="113"/>
      <c r="H36" s="113"/>
      <c r="I36" s="113"/>
      <c r="J36" s="113"/>
      <c r="K36" s="120">
        <f t="shared" si="1"/>
        <v>0</v>
      </c>
      <c r="L36" s="120">
        <f t="shared" si="2"/>
        <v>0</v>
      </c>
      <c r="M36" s="215">
        <f t="shared" si="0"/>
        <v>0</v>
      </c>
      <c r="N36" s="224"/>
      <c r="O36" s="200">
        <f t="shared" si="3"/>
        <v>0</v>
      </c>
      <c r="P36" s="190"/>
      <c r="Q36" s="121"/>
      <c r="R36" s="190"/>
      <c r="S36" s="119"/>
      <c r="T36" s="201">
        <f t="shared" si="4"/>
        <v>0</v>
      </c>
      <c r="U36" s="184" t="e">
        <f t="shared" si="5"/>
        <v>#DIV/0!</v>
      </c>
      <c r="V36" s="227" t="e">
        <f t="shared" si="6"/>
        <v>#DIV/0!</v>
      </c>
      <c r="W36" s="115">
        <f t="shared" si="7"/>
      </c>
      <c r="X36" s="115">
        <f t="shared" si="8"/>
      </c>
      <c r="Y36" s="115">
        <f t="shared" si="9"/>
      </c>
      <c r="Z36" s="115">
        <f t="shared" si="9"/>
      </c>
      <c r="AA36" s="208">
        <f t="shared" si="10"/>
        <v>0</v>
      </c>
      <c r="AB36" s="116">
        <f t="shared" si="11"/>
        <v>0</v>
      </c>
      <c r="AC36" s="116">
        <f t="shared" si="12"/>
        <v>0</v>
      </c>
      <c r="AD36" s="181" t="e">
        <f t="shared" si="13"/>
        <v>#DIV/0!</v>
      </c>
    </row>
    <row r="37" spans="2:30" ht="39.75" customHeight="1">
      <c r="B37" s="132"/>
      <c r="F37" s="113"/>
      <c r="G37" s="113"/>
      <c r="H37" s="113"/>
      <c r="I37" s="113"/>
      <c r="J37" s="113"/>
      <c r="K37" s="120">
        <f t="shared" si="1"/>
        <v>0</v>
      </c>
      <c r="L37" s="120">
        <f t="shared" si="2"/>
        <v>0</v>
      </c>
      <c r="M37" s="215">
        <f t="shared" si="0"/>
        <v>0</v>
      </c>
      <c r="N37" s="224"/>
      <c r="O37" s="200">
        <f t="shared" si="3"/>
        <v>0</v>
      </c>
      <c r="P37" s="190"/>
      <c r="Q37" s="121"/>
      <c r="R37" s="190"/>
      <c r="S37" s="119"/>
      <c r="T37" s="201">
        <f t="shared" si="4"/>
        <v>0</v>
      </c>
      <c r="U37" s="184" t="e">
        <f t="shared" si="5"/>
        <v>#DIV/0!</v>
      </c>
      <c r="V37" s="227" t="e">
        <f t="shared" si="6"/>
        <v>#DIV/0!</v>
      </c>
      <c r="W37" s="115">
        <f t="shared" si="7"/>
      </c>
      <c r="X37" s="115">
        <f t="shared" si="8"/>
      </c>
      <c r="Y37" s="115">
        <f t="shared" si="9"/>
      </c>
      <c r="Z37" s="115">
        <f t="shared" si="9"/>
      </c>
      <c r="AA37" s="208">
        <f t="shared" si="10"/>
        <v>0</v>
      </c>
      <c r="AB37" s="116">
        <f t="shared" si="11"/>
        <v>0</v>
      </c>
      <c r="AC37" s="116">
        <f t="shared" si="12"/>
        <v>0</v>
      </c>
      <c r="AD37" s="181" t="e">
        <f t="shared" si="13"/>
        <v>#DIV/0!</v>
      </c>
    </row>
    <row r="38" spans="2:30" ht="39.75" customHeight="1">
      <c r="B38" s="132"/>
      <c r="F38" s="113"/>
      <c r="G38" s="113"/>
      <c r="H38" s="113"/>
      <c r="I38" s="113"/>
      <c r="J38" s="113"/>
      <c r="K38" s="120">
        <f t="shared" si="1"/>
        <v>0</v>
      </c>
      <c r="L38" s="120">
        <f t="shared" si="2"/>
        <v>0</v>
      </c>
      <c r="M38" s="215">
        <f t="shared" si="0"/>
        <v>0</v>
      </c>
      <c r="N38" s="224"/>
      <c r="O38" s="200">
        <f t="shared" si="3"/>
        <v>0</v>
      </c>
      <c r="P38" s="190"/>
      <c r="Q38" s="121"/>
      <c r="R38" s="190"/>
      <c r="S38" s="119"/>
      <c r="T38" s="201">
        <f t="shared" si="4"/>
        <v>0</v>
      </c>
      <c r="U38" s="184" t="e">
        <f t="shared" si="5"/>
        <v>#DIV/0!</v>
      </c>
      <c r="V38" s="227" t="e">
        <f t="shared" si="6"/>
        <v>#DIV/0!</v>
      </c>
      <c r="W38" s="115">
        <f t="shared" si="7"/>
      </c>
      <c r="X38" s="115">
        <f t="shared" si="8"/>
      </c>
      <c r="Y38" s="115">
        <f t="shared" si="9"/>
      </c>
      <c r="Z38" s="115">
        <f t="shared" si="9"/>
      </c>
      <c r="AA38" s="208">
        <f t="shared" si="10"/>
        <v>0</v>
      </c>
      <c r="AB38" s="116">
        <f t="shared" si="11"/>
        <v>0</v>
      </c>
      <c r="AC38" s="116">
        <f t="shared" si="12"/>
        <v>0</v>
      </c>
      <c r="AD38" s="181" t="e">
        <f t="shared" si="13"/>
        <v>#DIV/0!</v>
      </c>
    </row>
    <row r="39" spans="2:30" ht="39.75" customHeight="1">
      <c r="B39" s="132"/>
      <c r="F39" s="113"/>
      <c r="G39" s="113"/>
      <c r="H39" s="113"/>
      <c r="I39" s="113"/>
      <c r="J39" s="113"/>
      <c r="K39" s="120">
        <f t="shared" si="1"/>
        <v>0</v>
      </c>
      <c r="L39" s="120">
        <f t="shared" si="2"/>
        <v>0</v>
      </c>
      <c r="M39" s="215">
        <f t="shared" si="0"/>
        <v>0</v>
      </c>
      <c r="N39" s="224"/>
      <c r="O39" s="200">
        <f t="shared" si="3"/>
        <v>0</v>
      </c>
      <c r="P39" s="190"/>
      <c r="Q39" s="121"/>
      <c r="R39" s="190"/>
      <c r="S39" s="119"/>
      <c r="T39" s="201">
        <f t="shared" si="4"/>
        <v>0</v>
      </c>
      <c r="U39" s="184" t="e">
        <f t="shared" si="5"/>
        <v>#DIV/0!</v>
      </c>
      <c r="V39" s="227" t="e">
        <f t="shared" si="6"/>
        <v>#DIV/0!</v>
      </c>
      <c r="W39" s="115">
        <f t="shared" si="7"/>
      </c>
      <c r="X39" s="115">
        <f t="shared" si="8"/>
      </c>
      <c r="Y39" s="115">
        <f t="shared" si="9"/>
      </c>
      <c r="Z39" s="115">
        <f t="shared" si="9"/>
      </c>
      <c r="AA39" s="208">
        <f t="shared" si="10"/>
        <v>0</v>
      </c>
      <c r="AB39" s="116">
        <f t="shared" si="11"/>
        <v>0</v>
      </c>
      <c r="AC39" s="116">
        <f t="shared" si="12"/>
        <v>0</v>
      </c>
      <c r="AD39" s="181" t="e">
        <f t="shared" si="13"/>
        <v>#DIV/0!</v>
      </c>
    </row>
    <row r="40" spans="2:30" ht="39.75" customHeight="1">
      <c r="B40" s="132"/>
      <c r="F40" s="113"/>
      <c r="G40" s="113"/>
      <c r="H40" s="113"/>
      <c r="I40" s="113"/>
      <c r="J40" s="113"/>
      <c r="K40" s="120">
        <f t="shared" si="1"/>
        <v>0</v>
      </c>
      <c r="L40" s="120">
        <f t="shared" si="2"/>
        <v>0</v>
      </c>
      <c r="M40" s="215">
        <f t="shared" si="0"/>
        <v>0</v>
      </c>
      <c r="N40" s="224"/>
      <c r="O40" s="200">
        <f t="shared" si="3"/>
        <v>0</v>
      </c>
      <c r="P40" s="190"/>
      <c r="Q40" s="121"/>
      <c r="R40" s="190"/>
      <c r="S40" s="119"/>
      <c r="T40" s="201">
        <f t="shared" si="4"/>
        <v>0</v>
      </c>
      <c r="U40" s="184" t="e">
        <f t="shared" si="5"/>
        <v>#DIV/0!</v>
      </c>
      <c r="V40" s="227" t="e">
        <f t="shared" si="6"/>
        <v>#DIV/0!</v>
      </c>
      <c r="W40" s="115">
        <f t="shared" si="7"/>
      </c>
      <c r="X40" s="115">
        <f t="shared" si="8"/>
      </c>
      <c r="Y40" s="115">
        <f t="shared" si="9"/>
      </c>
      <c r="Z40" s="115">
        <f t="shared" si="9"/>
      </c>
      <c r="AA40" s="208">
        <f t="shared" si="10"/>
        <v>0</v>
      </c>
      <c r="AB40" s="116">
        <f t="shared" si="11"/>
        <v>0</v>
      </c>
      <c r="AC40" s="116">
        <f t="shared" si="12"/>
        <v>0</v>
      </c>
      <c r="AD40" s="181" t="e">
        <f t="shared" si="13"/>
        <v>#DIV/0!</v>
      </c>
    </row>
    <row r="41" spans="2:30" ht="39.75" customHeight="1">
      <c r="B41" s="132"/>
      <c r="F41" s="113"/>
      <c r="G41" s="113"/>
      <c r="H41" s="113"/>
      <c r="I41" s="113"/>
      <c r="J41" s="113"/>
      <c r="K41" s="120">
        <f t="shared" si="1"/>
        <v>0</v>
      </c>
      <c r="L41" s="120">
        <f t="shared" si="2"/>
        <v>0</v>
      </c>
      <c r="M41" s="215">
        <f t="shared" si="0"/>
        <v>0</v>
      </c>
      <c r="N41" s="224"/>
      <c r="O41" s="200">
        <f t="shared" si="3"/>
        <v>0</v>
      </c>
      <c r="P41" s="190"/>
      <c r="Q41" s="121"/>
      <c r="R41" s="190"/>
      <c r="S41" s="119"/>
      <c r="T41" s="201">
        <f t="shared" si="4"/>
        <v>0</v>
      </c>
      <c r="U41" s="184" t="e">
        <f t="shared" si="5"/>
        <v>#DIV/0!</v>
      </c>
      <c r="V41" s="227" t="e">
        <f t="shared" si="6"/>
        <v>#DIV/0!</v>
      </c>
      <c r="W41" s="115">
        <f t="shared" si="7"/>
      </c>
      <c r="X41" s="115">
        <f t="shared" si="8"/>
      </c>
      <c r="Y41" s="115">
        <f t="shared" si="9"/>
      </c>
      <c r="Z41" s="115">
        <f t="shared" si="9"/>
      </c>
      <c r="AA41" s="208">
        <f t="shared" si="10"/>
        <v>0</v>
      </c>
      <c r="AB41" s="116">
        <f t="shared" si="11"/>
        <v>0</v>
      </c>
      <c r="AC41" s="116">
        <f t="shared" si="12"/>
        <v>0</v>
      </c>
      <c r="AD41" s="181" t="e">
        <f t="shared" si="13"/>
        <v>#DIV/0!</v>
      </c>
    </row>
    <row r="42" spans="2:30" ht="39.75" customHeight="1">
      <c r="B42" s="132"/>
      <c r="F42" s="113"/>
      <c r="G42" s="113"/>
      <c r="H42" s="113"/>
      <c r="I42" s="113"/>
      <c r="J42" s="113"/>
      <c r="K42" s="120">
        <f t="shared" si="1"/>
        <v>0</v>
      </c>
      <c r="L42" s="120">
        <f t="shared" si="2"/>
        <v>0</v>
      </c>
      <c r="M42" s="215">
        <f t="shared" si="0"/>
        <v>0</v>
      </c>
      <c r="N42" s="224"/>
      <c r="O42" s="200">
        <f t="shared" si="3"/>
        <v>0</v>
      </c>
      <c r="P42" s="190"/>
      <c r="Q42" s="121"/>
      <c r="R42" s="190"/>
      <c r="S42" s="119"/>
      <c r="T42" s="201">
        <f t="shared" si="4"/>
        <v>0</v>
      </c>
      <c r="U42" s="184" t="e">
        <f t="shared" si="5"/>
        <v>#DIV/0!</v>
      </c>
      <c r="V42" s="227" t="e">
        <f t="shared" si="6"/>
        <v>#DIV/0!</v>
      </c>
      <c r="W42" s="115">
        <f t="shared" si="7"/>
      </c>
      <c r="X42" s="115">
        <f t="shared" si="8"/>
      </c>
      <c r="Y42" s="115">
        <f t="shared" si="9"/>
      </c>
      <c r="Z42" s="115">
        <f t="shared" si="9"/>
      </c>
      <c r="AA42" s="208">
        <f t="shared" si="10"/>
        <v>0</v>
      </c>
      <c r="AB42" s="116">
        <f t="shared" si="11"/>
        <v>0</v>
      </c>
      <c r="AC42" s="116">
        <f t="shared" si="12"/>
        <v>0</v>
      </c>
      <c r="AD42" s="181" t="e">
        <f t="shared" si="13"/>
        <v>#DIV/0!</v>
      </c>
    </row>
    <row r="43" spans="2:30" ht="39.75" customHeight="1">
      <c r="B43" s="132"/>
      <c r="F43" s="113"/>
      <c r="G43" s="113"/>
      <c r="H43" s="113"/>
      <c r="I43" s="113"/>
      <c r="J43" s="113"/>
      <c r="K43" s="120">
        <f t="shared" si="1"/>
        <v>0</v>
      </c>
      <c r="L43" s="120">
        <f t="shared" si="2"/>
        <v>0</v>
      </c>
      <c r="M43" s="215">
        <f t="shared" si="0"/>
        <v>0</v>
      </c>
      <c r="N43" s="224"/>
      <c r="O43" s="200">
        <f t="shared" si="3"/>
        <v>0</v>
      </c>
      <c r="P43" s="190"/>
      <c r="Q43" s="121"/>
      <c r="R43" s="190"/>
      <c r="S43" s="119"/>
      <c r="T43" s="201">
        <f t="shared" si="4"/>
        <v>0</v>
      </c>
      <c r="U43" s="184" t="e">
        <f t="shared" si="5"/>
        <v>#DIV/0!</v>
      </c>
      <c r="V43" s="227" t="e">
        <f t="shared" si="6"/>
        <v>#DIV/0!</v>
      </c>
      <c r="W43" s="115">
        <f t="shared" si="7"/>
      </c>
      <c r="X43" s="115">
        <f t="shared" si="8"/>
      </c>
      <c r="Y43" s="115">
        <f t="shared" si="9"/>
      </c>
      <c r="Z43" s="115">
        <f t="shared" si="9"/>
      </c>
      <c r="AA43" s="208">
        <f t="shared" si="10"/>
        <v>0</v>
      </c>
      <c r="AB43" s="116">
        <f t="shared" si="11"/>
        <v>0</v>
      </c>
      <c r="AC43" s="116">
        <f t="shared" si="12"/>
        <v>0</v>
      </c>
      <c r="AD43" s="181" t="e">
        <f t="shared" si="13"/>
        <v>#DIV/0!</v>
      </c>
    </row>
    <row r="44" spans="2:30" ht="39.75" customHeight="1">
      <c r="B44" s="132"/>
      <c r="F44" s="113"/>
      <c r="G44" s="113"/>
      <c r="H44" s="113"/>
      <c r="I44" s="113"/>
      <c r="J44" s="113"/>
      <c r="K44" s="120">
        <f t="shared" si="1"/>
        <v>0</v>
      </c>
      <c r="L44" s="120">
        <f t="shared" si="2"/>
        <v>0</v>
      </c>
      <c r="M44" s="215">
        <f t="shared" si="0"/>
        <v>0</v>
      </c>
      <c r="N44" s="224"/>
      <c r="O44" s="200">
        <f t="shared" si="3"/>
        <v>0</v>
      </c>
      <c r="P44" s="190"/>
      <c r="Q44" s="121"/>
      <c r="R44" s="190"/>
      <c r="S44" s="119"/>
      <c r="T44" s="201">
        <f t="shared" si="4"/>
        <v>0</v>
      </c>
      <c r="U44" s="184" t="e">
        <f t="shared" si="5"/>
        <v>#DIV/0!</v>
      </c>
      <c r="V44" s="227" t="e">
        <f t="shared" si="6"/>
        <v>#DIV/0!</v>
      </c>
      <c r="W44" s="115">
        <f t="shared" si="7"/>
      </c>
      <c r="X44" s="115">
        <f t="shared" si="8"/>
      </c>
      <c r="Y44" s="115">
        <f t="shared" si="9"/>
      </c>
      <c r="Z44" s="115">
        <f t="shared" si="9"/>
      </c>
      <c r="AA44" s="208">
        <f t="shared" si="10"/>
        <v>0</v>
      </c>
      <c r="AB44" s="116">
        <f t="shared" si="11"/>
        <v>0</v>
      </c>
      <c r="AC44" s="116">
        <f t="shared" si="12"/>
        <v>0</v>
      </c>
      <c r="AD44" s="181" t="e">
        <f t="shared" si="13"/>
        <v>#DIV/0!</v>
      </c>
    </row>
    <row r="45" spans="2:30" ht="39.75" customHeight="1">
      <c r="B45" s="132"/>
      <c r="F45" s="113"/>
      <c r="G45" s="113"/>
      <c r="H45" s="113"/>
      <c r="I45" s="113"/>
      <c r="J45" s="113"/>
      <c r="K45" s="120">
        <f t="shared" si="1"/>
        <v>0</v>
      </c>
      <c r="L45" s="120">
        <f t="shared" si="2"/>
        <v>0</v>
      </c>
      <c r="M45" s="215">
        <f t="shared" si="0"/>
        <v>0</v>
      </c>
      <c r="N45" s="224"/>
      <c r="O45" s="200">
        <f t="shared" si="3"/>
        <v>0</v>
      </c>
      <c r="P45" s="190"/>
      <c r="Q45" s="121"/>
      <c r="R45" s="190"/>
      <c r="S45" s="119"/>
      <c r="T45" s="201">
        <f t="shared" si="4"/>
        <v>0</v>
      </c>
      <c r="U45" s="184" t="e">
        <f t="shared" si="5"/>
        <v>#DIV/0!</v>
      </c>
      <c r="V45" s="227" t="e">
        <f t="shared" si="6"/>
        <v>#DIV/0!</v>
      </c>
      <c r="W45" s="115">
        <f t="shared" si="7"/>
      </c>
      <c r="X45" s="115">
        <f t="shared" si="8"/>
      </c>
      <c r="Y45" s="115">
        <f t="shared" si="9"/>
      </c>
      <c r="Z45" s="115">
        <f t="shared" si="9"/>
      </c>
      <c r="AA45" s="208">
        <f t="shared" si="10"/>
        <v>0</v>
      </c>
      <c r="AB45" s="116">
        <f t="shared" si="11"/>
        <v>0</v>
      </c>
      <c r="AC45" s="116">
        <f t="shared" si="12"/>
        <v>0</v>
      </c>
      <c r="AD45" s="181" t="e">
        <f t="shared" si="13"/>
        <v>#DIV/0!</v>
      </c>
    </row>
    <row r="46" spans="2:30" ht="39.75" customHeight="1">
      <c r="B46" s="132"/>
      <c r="F46" s="113"/>
      <c r="G46" s="113"/>
      <c r="H46" s="113"/>
      <c r="I46" s="113"/>
      <c r="J46" s="113"/>
      <c r="K46" s="120">
        <f t="shared" si="1"/>
        <v>0</v>
      </c>
      <c r="L46" s="120">
        <f t="shared" si="2"/>
        <v>0</v>
      </c>
      <c r="M46" s="215">
        <f t="shared" si="0"/>
        <v>0</v>
      </c>
      <c r="N46" s="224"/>
      <c r="O46" s="200">
        <f t="shared" si="3"/>
        <v>0</v>
      </c>
      <c r="P46" s="190"/>
      <c r="Q46" s="121"/>
      <c r="R46" s="190"/>
      <c r="S46" s="119"/>
      <c r="T46" s="201">
        <f t="shared" si="4"/>
        <v>0</v>
      </c>
      <c r="U46" s="184" t="e">
        <f t="shared" si="5"/>
        <v>#DIV/0!</v>
      </c>
      <c r="V46" s="227" t="e">
        <f t="shared" si="6"/>
        <v>#DIV/0!</v>
      </c>
      <c r="W46" s="115">
        <f t="shared" si="7"/>
      </c>
      <c r="X46" s="115">
        <f t="shared" si="8"/>
      </c>
      <c r="Y46" s="115">
        <f t="shared" si="9"/>
      </c>
      <c r="Z46" s="115">
        <f t="shared" si="9"/>
      </c>
      <c r="AA46" s="208">
        <f t="shared" si="10"/>
        <v>0</v>
      </c>
      <c r="AB46" s="116">
        <f t="shared" si="11"/>
        <v>0</v>
      </c>
      <c r="AC46" s="116">
        <f t="shared" si="12"/>
        <v>0</v>
      </c>
      <c r="AD46" s="181" t="e">
        <f t="shared" si="13"/>
        <v>#DIV/0!</v>
      </c>
    </row>
    <row r="47" spans="2:30" ht="39.75" customHeight="1">
      <c r="B47" s="132"/>
      <c r="F47" s="113"/>
      <c r="G47" s="113"/>
      <c r="H47" s="113"/>
      <c r="I47" s="113"/>
      <c r="J47" s="113"/>
      <c r="K47" s="120">
        <f t="shared" si="1"/>
        <v>0</v>
      </c>
      <c r="L47" s="120">
        <f t="shared" si="2"/>
        <v>0</v>
      </c>
      <c r="M47" s="215">
        <f t="shared" si="0"/>
        <v>0</v>
      </c>
      <c r="N47" s="224"/>
      <c r="O47" s="200">
        <f t="shared" si="3"/>
        <v>0</v>
      </c>
      <c r="P47" s="190"/>
      <c r="Q47" s="121"/>
      <c r="R47" s="190"/>
      <c r="S47" s="119"/>
      <c r="T47" s="201">
        <f t="shared" si="4"/>
        <v>0</v>
      </c>
      <c r="U47" s="184" t="e">
        <f t="shared" si="5"/>
        <v>#DIV/0!</v>
      </c>
      <c r="V47" s="227" t="e">
        <f t="shared" si="6"/>
        <v>#DIV/0!</v>
      </c>
      <c r="W47" s="115">
        <f t="shared" si="7"/>
      </c>
      <c r="X47" s="115">
        <f t="shared" si="8"/>
      </c>
      <c r="Y47" s="115">
        <f t="shared" si="9"/>
      </c>
      <c r="Z47" s="115">
        <f t="shared" si="9"/>
      </c>
      <c r="AA47" s="208">
        <f t="shared" si="10"/>
        <v>0</v>
      </c>
      <c r="AB47" s="116">
        <f t="shared" si="11"/>
        <v>0</v>
      </c>
      <c r="AC47" s="116">
        <f t="shared" si="12"/>
        <v>0</v>
      </c>
      <c r="AD47" s="181" t="e">
        <f t="shared" si="13"/>
        <v>#DIV/0!</v>
      </c>
    </row>
    <row r="48" spans="2:30" ht="39.75" customHeight="1">
      <c r="B48" s="132"/>
      <c r="F48" s="113"/>
      <c r="G48" s="113"/>
      <c r="H48" s="113"/>
      <c r="I48" s="113"/>
      <c r="J48" s="113"/>
      <c r="K48" s="120">
        <f t="shared" si="1"/>
        <v>0</v>
      </c>
      <c r="L48" s="120">
        <f t="shared" si="2"/>
        <v>0</v>
      </c>
      <c r="M48" s="215">
        <f t="shared" si="0"/>
        <v>0</v>
      </c>
      <c r="N48" s="224"/>
      <c r="O48" s="200">
        <f t="shared" si="3"/>
        <v>0</v>
      </c>
      <c r="P48" s="190"/>
      <c r="Q48" s="121"/>
      <c r="R48" s="190"/>
      <c r="S48" s="119"/>
      <c r="T48" s="201">
        <f t="shared" si="4"/>
        <v>0</v>
      </c>
      <c r="U48" s="184" t="e">
        <f t="shared" si="5"/>
        <v>#DIV/0!</v>
      </c>
      <c r="V48" s="227" t="e">
        <f t="shared" si="6"/>
        <v>#DIV/0!</v>
      </c>
      <c r="W48" s="115">
        <f t="shared" si="7"/>
      </c>
      <c r="X48" s="115">
        <f t="shared" si="8"/>
      </c>
      <c r="Y48" s="115">
        <f t="shared" si="9"/>
      </c>
      <c r="Z48" s="115">
        <f t="shared" si="9"/>
      </c>
      <c r="AA48" s="208">
        <f t="shared" si="10"/>
        <v>0</v>
      </c>
      <c r="AB48" s="116">
        <f t="shared" si="11"/>
        <v>0</v>
      </c>
      <c r="AC48" s="116">
        <f t="shared" si="12"/>
        <v>0</v>
      </c>
      <c r="AD48" s="181" t="e">
        <f t="shared" si="13"/>
        <v>#DIV/0!</v>
      </c>
    </row>
    <row r="49" spans="2:30" ht="39.75" customHeight="1">
      <c r="B49" s="132"/>
      <c r="F49" s="113"/>
      <c r="G49" s="113"/>
      <c r="H49" s="113"/>
      <c r="I49" s="113"/>
      <c r="J49" s="113"/>
      <c r="K49" s="120">
        <f t="shared" si="1"/>
        <v>0</v>
      </c>
      <c r="L49" s="120">
        <f t="shared" si="2"/>
        <v>0</v>
      </c>
      <c r="M49" s="215">
        <f t="shared" si="0"/>
        <v>0</v>
      </c>
      <c r="N49" s="224"/>
      <c r="O49" s="200">
        <f t="shared" si="3"/>
        <v>0</v>
      </c>
      <c r="P49" s="190"/>
      <c r="Q49" s="121"/>
      <c r="R49" s="190"/>
      <c r="S49" s="119"/>
      <c r="T49" s="201">
        <f t="shared" si="4"/>
        <v>0</v>
      </c>
      <c r="U49" s="184" t="e">
        <f t="shared" si="5"/>
        <v>#DIV/0!</v>
      </c>
      <c r="V49" s="227" t="e">
        <f t="shared" si="6"/>
        <v>#DIV/0!</v>
      </c>
      <c r="W49" s="115">
        <f t="shared" si="7"/>
      </c>
      <c r="X49" s="115">
        <f t="shared" si="8"/>
      </c>
      <c r="Y49" s="115">
        <f t="shared" si="9"/>
      </c>
      <c r="Z49" s="115">
        <f t="shared" si="9"/>
      </c>
      <c r="AA49" s="208">
        <f t="shared" si="10"/>
        <v>0</v>
      </c>
      <c r="AB49" s="116">
        <f t="shared" si="11"/>
        <v>0</v>
      </c>
      <c r="AC49" s="116">
        <f t="shared" si="12"/>
        <v>0</v>
      </c>
      <c r="AD49" s="181" t="e">
        <f t="shared" si="13"/>
        <v>#DIV/0!</v>
      </c>
    </row>
    <row r="50" spans="2:30" ht="12.75">
      <c r="B50" s="132"/>
      <c r="F50" s="113"/>
      <c r="G50" s="113"/>
      <c r="H50" s="113"/>
      <c r="I50" s="113"/>
      <c r="J50" s="113"/>
      <c r="K50" s="120">
        <f t="shared" si="1"/>
        <v>0</v>
      </c>
      <c r="L50" s="120">
        <f t="shared" si="2"/>
        <v>0</v>
      </c>
      <c r="M50" s="215">
        <f t="shared" si="0"/>
        <v>0</v>
      </c>
      <c r="N50" s="224"/>
      <c r="O50" s="200">
        <f t="shared" si="3"/>
        <v>0</v>
      </c>
      <c r="P50" s="190"/>
      <c r="Q50" s="121"/>
      <c r="R50" s="190"/>
      <c r="S50" s="119"/>
      <c r="T50" s="201">
        <f t="shared" si="4"/>
        <v>0</v>
      </c>
      <c r="U50" s="184" t="e">
        <f t="shared" si="5"/>
        <v>#DIV/0!</v>
      </c>
      <c r="V50" s="227">
        <f aca="true" t="shared" si="14" ref="V50:V74">M50*F50</f>
        <v>0</v>
      </c>
      <c r="W50" s="115">
        <f t="shared" si="7"/>
      </c>
      <c r="X50" s="115">
        <f t="shared" si="8"/>
      </c>
      <c r="Y50" s="115">
        <f t="shared" si="9"/>
      </c>
      <c r="Z50" s="115">
        <f t="shared" si="9"/>
      </c>
      <c r="AA50" s="208">
        <f t="shared" si="10"/>
        <v>0</v>
      </c>
      <c r="AB50" s="116">
        <f t="shared" si="11"/>
        <v>0</v>
      </c>
      <c r="AC50" s="116">
        <f t="shared" si="12"/>
        <v>0</v>
      </c>
      <c r="AD50" s="181" t="e">
        <f t="shared" si="13"/>
        <v>#DIV/0!</v>
      </c>
    </row>
    <row r="51" spans="2:30" ht="12.75">
      <c r="B51" s="132"/>
      <c r="F51" s="113"/>
      <c r="G51" s="113"/>
      <c r="H51" s="113"/>
      <c r="I51" s="113"/>
      <c r="J51" s="113"/>
      <c r="K51" s="120">
        <f t="shared" si="1"/>
        <v>0</v>
      </c>
      <c r="L51" s="120">
        <f t="shared" si="2"/>
        <v>0</v>
      </c>
      <c r="M51" s="215">
        <f t="shared" si="0"/>
        <v>0</v>
      </c>
      <c r="N51" s="224"/>
      <c r="O51" s="200">
        <f t="shared" si="3"/>
        <v>0</v>
      </c>
      <c r="P51" s="190"/>
      <c r="Q51" s="121"/>
      <c r="R51" s="190"/>
      <c r="S51" s="119"/>
      <c r="T51" s="201">
        <f t="shared" si="4"/>
        <v>0</v>
      </c>
      <c r="U51" s="184" t="e">
        <f t="shared" si="5"/>
        <v>#DIV/0!</v>
      </c>
      <c r="V51" s="227">
        <f t="shared" si="14"/>
        <v>0</v>
      </c>
      <c r="W51" s="115">
        <f t="shared" si="7"/>
      </c>
      <c r="X51" s="115">
        <f t="shared" si="8"/>
      </c>
      <c r="Y51" s="115">
        <f t="shared" si="9"/>
      </c>
      <c r="Z51" s="115">
        <f t="shared" si="9"/>
      </c>
      <c r="AA51" s="208">
        <f t="shared" si="10"/>
        <v>0</v>
      </c>
      <c r="AB51" s="116">
        <f t="shared" si="11"/>
        <v>0</v>
      </c>
      <c r="AC51" s="116">
        <f t="shared" si="12"/>
        <v>0</v>
      </c>
      <c r="AD51" s="181" t="e">
        <f t="shared" si="13"/>
        <v>#DIV/0!</v>
      </c>
    </row>
    <row r="52" spans="2:30" ht="12.75">
      <c r="B52" s="132"/>
      <c r="F52" s="113"/>
      <c r="G52" s="113"/>
      <c r="H52" s="113"/>
      <c r="I52" s="113"/>
      <c r="J52" s="113"/>
      <c r="K52" s="120">
        <f t="shared" si="1"/>
        <v>0</v>
      </c>
      <c r="L52" s="120">
        <f t="shared" si="2"/>
        <v>0</v>
      </c>
      <c r="M52" s="215">
        <f t="shared" si="0"/>
        <v>0</v>
      </c>
      <c r="N52" s="224"/>
      <c r="O52" s="200">
        <f t="shared" si="3"/>
        <v>0</v>
      </c>
      <c r="P52" s="190"/>
      <c r="Q52" s="121"/>
      <c r="R52" s="190"/>
      <c r="S52" s="119"/>
      <c r="T52" s="201">
        <f t="shared" si="4"/>
        <v>0</v>
      </c>
      <c r="U52" s="184" t="e">
        <f t="shared" si="5"/>
        <v>#DIV/0!</v>
      </c>
      <c r="V52" s="227">
        <f t="shared" si="14"/>
        <v>0</v>
      </c>
      <c r="W52" s="115">
        <f t="shared" si="7"/>
      </c>
      <c r="X52" s="115">
        <f t="shared" si="8"/>
      </c>
      <c r="Y52" s="115">
        <f t="shared" si="9"/>
      </c>
      <c r="Z52" s="115">
        <f t="shared" si="9"/>
      </c>
      <c r="AA52" s="208">
        <f t="shared" si="10"/>
        <v>0</v>
      </c>
      <c r="AB52" s="116">
        <f t="shared" si="11"/>
        <v>0</v>
      </c>
      <c r="AC52" s="116">
        <f t="shared" si="12"/>
        <v>0</v>
      </c>
      <c r="AD52" s="181" t="e">
        <f t="shared" si="13"/>
        <v>#DIV/0!</v>
      </c>
    </row>
    <row r="53" spans="2:30" ht="12.75">
      <c r="B53" s="132"/>
      <c r="F53" s="113"/>
      <c r="G53" s="113"/>
      <c r="H53" s="113"/>
      <c r="I53" s="113"/>
      <c r="J53" s="113"/>
      <c r="K53" s="120">
        <f t="shared" si="1"/>
        <v>0</v>
      </c>
      <c r="L53" s="120">
        <f t="shared" si="2"/>
        <v>0</v>
      </c>
      <c r="M53" s="215">
        <f t="shared" si="0"/>
        <v>0</v>
      </c>
      <c r="N53" s="224"/>
      <c r="O53" s="200">
        <f t="shared" si="3"/>
        <v>0</v>
      </c>
      <c r="P53" s="190"/>
      <c r="Q53" s="121"/>
      <c r="R53" s="190"/>
      <c r="S53" s="119"/>
      <c r="T53" s="201">
        <f t="shared" si="4"/>
        <v>0</v>
      </c>
      <c r="U53" s="184" t="e">
        <f t="shared" si="5"/>
        <v>#DIV/0!</v>
      </c>
      <c r="V53" s="227">
        <f t="shared" si="14"/>
        <v>0</v>
      </c>
      <c r="W53" s="115">
        <f t="shared" si="7"/>
      </c>
      <c r="X53" s="115">
        <f t="shared" si="8"/>
      </c>
      <c r="Y53" s="115">
        <f t="shared" si="9"/>
      </c>
      <c r="Z53" s="115">
        <f t="shared" si="9"/>
      </c>
      <c r="AA53" s="208">
        <f t="shared" si="10"/>
        <v>0</v>
      </c>
      <c r="AB53" s="116">
        <f t="shared" si="11"/>
        <v>0</v>
      </c>
      <c r="AC53" s="116">
        <f t="shared" si="12"/>
        <v>0</v>
      </c>
      <c r="AD53" s="181" t="e">
        <f t="shared" si="13"/>
        <v>#DIV/0!</v>
      </c>
    </row>
    <row r="54" spans="2:30" ht="12.75">
      <c r="B54" s="132"/>
      <c r="F54" s="113"/>
      <c r="G54" s="113"/>
      <c r="H54" s="113"/>
      <c r="I54" s="113"/>
      <c r="J54" s="113"/>
      <c r="K54" s="120">
        <f t="shared" si="1"/>
        <v>0</v>
      </c>
      <c r="L54" s="120">
        <f t="shared" si="2"/>
        <v>0</v>
      </c>
      <c r="M54" s="215">
        <f t="shared" si="0"/>
        <v>0</v>
      </c>
      <c r="N54" s="224"/>
      <c r="O54" s="200">
        <f t="shared" si="3"/>
        <v>0</v>
      </c>
      <c r="P54" s="190"/>
      <c r="Q54" s="121"/>
      <c r="R54" s="190"/>
      <c r="S54" s="119"/>
      <c r="T54" s="201">
        <f t="shared" si="4"/>
        <v>0</v>
      </c>
      <c r="U54" s="184" t="e">
        <f t="shared" si="5"/>
        <v>#DIV/0!</v>
      </c>
      <c r="V54" s="227">
        <f t="shared" si="14"/>
        <v>0</v>
      </c>
      <c r="W54" s="115">
        <f t="shared" si="7"/>
      </c>
      <c r="X54" s="115">
        <f t="shared" si="8"/>
      </c>
      <c r="Y54" s="115">
        <f t="shared" si="9"/>
      </c>
      <c r="Z54" s="115">
        <f t="shared" si="9"/>
      </c>
      <c r="AA54" s="208">
        <f t="shared" si="10"/>
        <v>0</v>
      </c>
      <c r="AB54" s="116">
        <f t="shared" si="11"/>
        <v>0</v>
      </c>
      <c r="AC54" s="116">
        <f t="shared" si="12"/>
        <v>0</v>
      </c>
      <c r="AD54" s="181" t="e">
        <f t="shared" si="13"/>
        <v>#DIV/0!</v>
      </c>
    </row>
    <row r="55" spans="2:30" ht="12.75">
      <c r="B55" s="132"/>
      <c r="F55" s="113"/>
      <c r="G55" s="113"/>
      <c r="H55" s="113"/>
      <c r="I55" s="113"/>
      <c r="J55" s="113"/>
      <c r="K55" s="120">
        <f t="shared" si="1"/>
        <v>0</v>
      </c>
      <c r="L55" s="120">
        <f t="shared" si="2"/>
        <v>0</v>
      </c>
      <c r="M55" s="215">
        <f t="shared" si="0"/>
        <v>0</v>
      </c>
      <c r="N55" s="224"/>
      <c r="O55" s="200">
        <f t="shared" si="3"/>
        <v>0</v>
      </c>
      <c r="P55" s="190"/>
      <c r="Q55" s="121"/>
      <c r="R55" s="190"/>
      <c r="S55" s="119"/>
      <c r="T55" s="201">
        <f t="shared" si="4"/>
        <v>0</v>
      </c>
      <c r="U55" s="184" t="e">
        <f t="shared" si="5"/>
        <v>#DIV/0!</v>
      </c>
      <c r="V55" s="227">
        <f t="shared" si="14"/>
        <v>0</v>
      </c>
      <c r="W55" s="115">
        <f t="shared" si="7"/>
      </c>
      <c r="X55" s="115">
        <f t="shared" si="8"/>
      </c>
      <c r="Y55" s="115">
        <f t="shared" si="9"/>
      </c>
      <c r="Z55" s="115">
        <f t="shared" si="9"/>
      </c>
      <c r="AA55" s="208">
        <f t="shared" si="10"/>
        <v>0</v>
      </c>
      <c r="AB55" s="116">
        <f t="shared" si="11"/>
        <v>0</v>
      </c>
      <c r="AC55" s="116">
        <f t="shared" si="12"/>
        <v>0</v>
      </c>
      <c r="AD55" s="181" t="e">
        <f t="shared" si="13"/>
        <v>#DIV/0!</v>
      </c>
    </row>
    <row r="56" spans="2:30" ht="12.75">
      <c r="B56" s="132"/>
      <c r="F56" s="113"/>
      <c r="G56" s="113"/>
      <c r="H56" s="113"/>
      <c r="I56" s="113"/>
      <c r="J56" s="113"/>
      <c r="K56" s="120">
        <f t="shared" si="1"/>
        <v>0</v>
      </c>
      <c r="L56" s="120">
        <f t="shared" si="2"/>
        <v>0</v>
      </c>
      <c r="M56" s="215">
        <f t="shared" si="0"/>
        <v>0</v>
      </c>
      <c r="N56" s="224"/>
      <c r="O56" s="200">
        <f t="shared" si="3"/>
        <v>0</v>
      </c>
      <c r="P56" s="190"/>
      <c r="Q56" s="121"/>
      <c r="R56" s="190"/>
      <c r="S56" s="119"/>
      <c r="T56" s="201">
        <f t="shared" si="4"/>
        <v>0</v>
      </c>
      <c r="U56" s="184" t="e">
        <f t="shared" si="5"/>
        <v>#DIV/0!</v>
      </c>
      <c r="V56" s="227">
        <f t="shared" si="14"/>
        <v>0</v>
      </c>
      <c r="W56" s="115">
        <f t="shared" si="7"/>
      </c>
      <c r="X56" s="115">
        <f t="shared" si="8"/>
      </c>
      <c r="Y56" s="115">
        <f t="shared" si="9"/>
      </c>
      <c r="Z56" s="115">
        <f t="shared" si="9"/>
      </c>
      <c r="AA56" s="208">
        <f t="shared" si="10"/>
        <v>0</v>
      </c>
      <c r="AB56" s="116">
        <f t="shared" si="11"/>
        <v>0</v>
      </c>
      <c r="AC56" s="116">
        <f t="shared" si="12"/>
        <v>0</v>
      </c>
      <c r="AD56" s="181" t="e">
        <f t="shared" si="13"/>
        <v>#DIV/0!</v>
      </c>
    </row>
    <row r="57" spans="2:30" ht="12.75">
      <c r="B57" s="132"/>
      <c r="F57" s="113"/>
      <c r="G57" s="113"/>
      <c r="H57" s="113"/>
      <c r="I57" s="113"/>
      <c r="J57" s="113"/>
      <c r="K57" s="120">
        <f t="shared" si="1"/>
        <v>0</v>
      </c>
      <c r="L57" s="120">
        <f t="shared" si="2"/>
        <v>0</v>
      </c>
      <c r="M57" s="215">
        <f t="shared" si="0"/>
        <v>0</v>
      </c>
      <c r="N57" s="224"/>
      <c r="O57" s="200">
        <f t="shared" si="3"/>
        <v>0</v>
      </c>
      <c r="P57" s="190"/>
      <c r="Q57" s="121"/>
      <c r="R57" s="190"/>
      <c r="S57" s="119"/>
      <c r="T57" s="201">
        <f t="shared" si="4"/>
        <v>0</v>
      </c>
      <c r="U57" s="184" t="e">
        <f t="shared" si="5"/>
        <v>#DIV/0!</v>
      </c>
      <c r="V57" s="227">
        <f t="shared" si="14"/>
        <v>0</v>
      </c>
      <c r="W57" s="115">
        <f t="shared" si="7"/>
      </c>
      <c r="X57" s="115">
        <f t="shared" si="8"/>
      </c>
      <c r="Y57" s="115">
        <f t="shared" si="9"/>
      </c>
      <c r="Z57" s="115">
        <f t="shared" si="9"/>
      </c>
      <c r="AA57" s="208">
        <f t="shared" si="10"/>
        <v>0</v>
      </c>
      <c r="AB57" s="116">
        <f t="shared" si="11"/>
        <v>0</v>
      </c>
      <c r="AC57" s="116">
        <f t="shared" si="12"/>
        <v>0</v>
      </c>
      <c r="AD57" s="181" t="e">
        <f t="shared" si="13"/>
        <v>#DIV/0!</v>
      </c>
    </row>
    <row r="58" spans="2:30" ht="12.75">
      <c r="B58" s="132"/>
      <c r="F58" s="113"/>
      <c r="G58" s="113"/>
      <c r="H58" s="113"/>
      <c r="I58" s="113"/>
      <c r="J58" s="113"/>
      <c r="K58" s="120">
        <f t="shared" si="1"/>
        <v>0</v>
      </c>
      <c r="L58" s="120">
        <f t="shared" si="2"/>
        <v>0</v>
      </c>
      <c r="M58" s="215">
        <f t="shared" si="0"/>
        <v>0</v>
      </c>
      <c r="N58" s="224"/>
      <c r="O58" s="200">
        <f t="shared" si="3"/>
        <v>0</v>
      </c>
      <c r="P58" s="190"/>
      <c r="Q58" s="121"/>
      <c r="R58" s="190"/>
      <c r="S58" s="119"/>
      <c r="T58" s="201">
        <f t="shared" si="4"/>
        <v>0</v>
      </c>
      <c r="U58" s="184" t="e">
        <f t="shared" si="5"/>
        <v>#DIV/0!</v>
      </c>
      <c r="V58" s="227">
        <f t="shared" si="14"/>
        <v>0</v>
      </c>
      <c r="W58" s="115">
        <f t="shared" si="7"/>
      </c>
      <c r="X58" s="115">
        <f t="shared" si="8"/>
      </c>
      <c r="Y58" s="115">
        <f t="shared" si="9"/>
      </c>
      <c r="Z58" s="115">
        <f t="shared" si="9"/>
      </c>
      <c r="AA58" s="208">
        <f t="shared" si="10"/>
        <v>0</v>
      </c>
      <c r="AB58" s="116">
        <f t="shared" si="11"/>
        <v>0</v>
      </c>
      <c r="AC58" s="116">
        <f t="shared" si="12"/>
        <v>0</v>
      </c>
      <c r="AD58" s="181" t="e">
        <f t="shared" si="13"/>
        <v>#DIV/0!</v>
      </c>
    </row>
    <row r="59" spans="2:30" ht="12.75">
      <c r="B59" s="132"/>
      <c r="F59" s="113"/>
      <c r="G59" s="113"/>
      <c r="H59" s="113"/>
      <c r="I59" s="113"/>
      <c r="J59" s="113"/>
      <c r="K59" s="120">
        <f t="shared" si="1"/>
        <v>0</v>
      </c>
      <c r="L59" s="120">
        <f t="shared" si="2"/>
        <v>0</v>
      </c>
      <c r="M59" s="215">
        <f t="shared" si="0"/>
        <v>0</v>
      </c>
      <c r="N59" s="224"/>
      <c r="O59" s="200">
        <f t="shared" si="3"/>
        <v>0</v>
      </c>
      <c r="P59" s="190"/>
      <c r="Q59" s="121"/>
      <c r="R59" s="190"/>
      <c r="S59" s="119"/>
      <c r="T59" s="201">
        <f t="shared" si="4"/>
        <v>0</v>
      </c>
      <c r="U59" s="184" t="e">
        <f t="shared" si="5"/>
        <v>#DIV/0!</v>
      </c>
      <c r="V59" s="227">
        <f t="shared" si="14"/>
        <v>0</v>
      </c>
      <c r="W59" s="115">
        <f t="shared" si="7"/>
      </c>
      <c r="X59" s="115">
        <f t="shared" si="8"/>
      </c>
      <c r="Y59" s="115">
        <f t="shared" si="9"/>
      </c>
      <c r="Z59" s="115">
        <f t="shared" si="9"/>
      </c>
      <c r="AA59" s="208">
        <f t="shared" si="10"/>
        <v>0</v>
      </c>
      <c r="AB59" s="116">
        <f t="shared" si="11"/>
        <v>0</v>
      </c>
      <c r="AC59" s="116">
        <f t="shared" si="12"/>
        <v>0</v>
      </c>
      <c r="AD59" s="181" t="e">
        <f t="shared" si="13"/>
        <v>#DIV/0!</v>
      </c>
    </row>
    <row r="60" spans="2:30" ht="12.75">
      <c r="B60" s="132"/>
      <c r="F60" s="113"/>
      <c r="G60" s="113"/>
      <c r="H60" s="113"/>
      <c r="I60" s="113"/>
      <c r="J60" s="113"/>
      <c r="K60" s="120">
        <f t="shared" si="1"/>
        <v>0</v>
      </c>
      <c r="L60" s="120">
        <f t="shared" si="2"/>
        <v>0</v>
      </c>
      <c r="M60" s="215">
        <f t="shared" si="0"/>
        <v>0</v>
      </c>
      <c r="N60" s="224"/>
      <c r="O60" s="200">
        <f t="shared" si="3"/>
        <v>0</v>
      </c>
      <c r="P60" s="190"/>
      <c r="Q60" s="121"/>
      <c r="R60" s="190"/>
      <c r="S60" s="119"/>
      <c r="T60" s="201">
        <f t="shared" si="4"/>
        <v>0</v>
      </c>
      <c r="U60" s="184" t="e">
        <f t="shared" si="5"/>
        <v>#DIV/0!</v>
      </c>
      <c r="V60" s="227">
        <f t="shared" si="14"/>
        <v>0</v>
      </c>
      <c r="W60" s="115">
        <f t="shared" si="7"/>
      </c>
      <c r="X60" s="115">
        <f t="shared" si="8"/>
      </c>
      <c r="Y60" s="115">
        <f t="shared" si="9"/>
      </c>
      <c r="Z60" s="115">
        <f t="shared" si="9"/>
      </c>
      <c r="AA60" s="208">
        <f t="shared" si="10"/>
        <v>0</v>
      </c>
      <c r="AB60" s="116">
        <f t="shared" si="11"/>
        <v>0</v>
      </c>
      <c r="AC60" s="116">
        <f t="shared" si="12"/>
        <v>0</v>
      </c>
      <c r="AD60" s="181" t="e">
        <f t="shared" si="13"/>
        <v>#DIV/0!</v>
      </c>
    </row>
    <row r="61" spans="2:30" ht="12.75">
      <c r="B61" s="132"/>
      <c r="F61" s="113"/>
      <c r="G61" s="113"/>
      <c r="H61" s="113"/>
      <c r="I61" s="113"/>
      <c r="J61" s="113"/>
      <c r="K61" s="120">
        <f t="shared" si="1"/>
        <v>0</v>
      </c>
      <c r="L61" s="120">
        <f t="shared" si="2"/>
        <v>0</v>
      </c>
      <c r="M61" s="215">
        <f t="shared" si="0"/>
        <v>0</v>
      </c>
      <c r="N61" s="224"/>
      <c r="O61" s="200">
        <f t="shared" si="3"/>
        <v>0</v>
      </c>
      <c r="P61" s="190"/>
      <c r="Q61" s="121"/>
      <c r="R61" s="190"/>
      <c r="S61" s="119"/>
      <c r="T61" s="201">
        <f t="shared" si="4"/>
        <v>0</v>
      </c>
      <c r="U61" s="184" t="e">
        <f t="shared" si="5"/>
        <v>#DIV/0!</v>
      </c>
      <c r="V61" s="227">
        <f t="shared" si="14"/>
        <v>0</v>
      </c>
      <c r="W61" s="115">
        <f t="shared" si="7"/>
      </c>
      <c r="X61" s="115">
        <f t="shared" si="8"/>
      </c>
      <c r="Y61" s="115">
        <f t="shared" si="9"/>
      </c>
      <c r="Z61" s="115">
        <f t="shared" si="9"/>
      </c>
      <c r="AA61" s="208">
        <f t="shared" si="10"/>
        <v>0</v>
      </c>
      <c r="AB61" s="116">
        <f t="shared" si="11"/>
        <v>0</v>
      </c>
      <c r="AC61" s="116">
        <f t="shared" si="12"/>
        <v>0</v>
      </c>
      <c r="AD61" s="181" t="e">
        <f t="shared" si="13"/>
        <v>#DIV/0!</v>
      </c>
    </row>
    <row r="62" spans="2:30" ht="12.75">
      <c r="B62" s="132"/>
      <c r="F62" s="113"/>
      <c r="G62" s="113"/>
      <c r="H62" s="113"/>
      <c r="I62" s="113"/>
      <c r="J62" s="113"/>
      <c r="K62" s="120">
        <f t="shared" si="1"/>
        <v>0</v>
      </c>
      <c r="L62" s="120">
        <f t="shared" si="2"/>
        <v>0</v>
      </c>
      <c r="M62" s="215">
        <f t="shared" si="0"/>
        <v>0</v>
      </c>
      <c r="N62" s="224"/>
      <c r="O62" s="200">
        <f t="shared" si="3"/>
        <v>0</v>
      </c>
      <c r="P62" s="190"/>
      <c r="Q62" s="121"/>
      <c r="R62" s="190"/>
      <c r="S62" s="119"/>
      <c r="T62" s="201">
        <f t="shared" si="4"/>
        <v>0</v>
      </c>
      <c r="U62" s="184" t="e">
        <f t="shared" si="5"/>
        <v>#DIV/0!</v>
      </c>
      <c r="V62" s="227">
        <f t="shared" si="14"/>
        <v>0</v>
      </c>
      <c r="W62" s="115">
        <f t="shared" si="7"/>
      </c>
      <c r="X62" s="115">
        <f t="shared" si="8"/>
      </c>
      <c r="Y62" s="115">
        <f t="shared" si="9"/>
      </c>
      <c r="Z62" s="115">
        <f t="shared" si="9"/>
      </c>
      <c r="AA62" s="208">
        <f t="shared" si="10"/>
        <v>0</v>
      </c>
      <c r="AB62" s="116">
        <f t="shared" si="11"/>
        <v>0</v>
      </c>
      <c r="AC62" s="116">
        <f t="shared" si="12"/>
        <v>0</v>
      </c>
      <c r="AD62" s="181" t="e">
        <f t="shared" si="13"/>
        <v>#DIV/0!</v>
      </c>
    </row>
    <row r="63" spans="2:30" ht="12.75">
      <c r="B63" s="132"/>
      <c r="F63" s="113"/>
      <c r="G63" s="113"/>
      <c r="H63" s="113"/>
      <c r="I63" s="113"/>
      <c r="J63" s="113"/>
      <c r="K63" s="120">
        <f t="shared" si="1"/>
        <v>0</v>
      </c>
      <c r="L63" s="120">
        <f t="shared" si="2"/>
        <v>0</v>
      </c>
      <c r="M63" s="215">
        <f t="shared" si="0"/>
        <v>0</v>
      </c>
      <c r="N63" s="224"/>
      <c r="O63" s="200">
        <f t="shared" si="3"/>
        <v>0</v>
      </c>
      <c r="P63" s="190"/>
      <c r="Q63" s="121"/>
      <c r="R63" s="190"/>
      <c r="S63" s="119"/>
      <c r="T63" s="201">
        <f t="shared" si="4"/>
        <v>0</v>
      </c>
      <c r="U63" s="184" t="e">
        <f t="shared" si="5"/>
        <v>#DIV/0!</v>
      </c>
      <c r="V63" s="227">
        <f t="shared" si="14"/>
        <v>0</v>
      </c>
      <c r="W63" s="115">
        <f t="shared" si="7"/>
      </c>
      <c r="X63" s="115">
        <f t="shared" si="8"/>
      </c>
      <c r="Y63" s="115">
        <f t="shared" si="9"/>
      </c>
      <c r="Z63" s="115">
        <f t="shared" si="9"/>
      </c>
      <c r="AA63" s="208">
        <f t="shared" si="10"/>
        <v>0</v>
      </c>
      <c r="AB63" s="116">
        <f t="shared" si="11"/>
        <v>0</v>
      </c>
      <c r="AC63" s="116">
        <f t="shared" si="12"/>
        <v>0</v>
      </c>
      <c r="AD63" s="181" t="e">
        <f t="shared" si="13"/>
        <v>#DIV/0!</v>
      </c>
    </row>
    <row r="64" spans="2:30" ht="12.75">
      <c r="B64" s="132"/>
      <c r="F64" s="113"/>
      <c r="G64" s="113"/>
      <c r="H64" s="113"/>
      <c r="I64" s="113"/>
      <c r="J64" s="113"/>
      <c r="K64" s="120">
        <f t="shared" si="1"/>
        <v>0</v>
      </c>
      <c r="L64" s="120">
        <f t="shared" si="2"/>
        <v>0</v>
      </c>
      <c r="M64" s="215">
        <f t="shared" si="0"/>
        <v>0</v>
      </c>
      <c r="N64" s="224"/>
      <c r="O64" s="200">
        <f t="shared" si="3"/>
        <v>0</v>
      </c>
      <c r="P64" s="190"/>
      <c r="Q64" s="121"/>
      <c r="R64" s="190"/>
      <c r="S64" s="119"/>
      <c r="T64" s="201">
        <f t="shared" si="4"/>
        <v>0</v>
      </c>
      <c r="U64" s="184" t="e">
        <f t="shared" si="5"/>
        <v>#DIV/0!</v>
      </c>
      <c r="V64" s="227">
        <f t="shared" si="14"/>
        <v>0</v>
      </c>
      <c r="W64" s="115">
        <f t="shared" si="7"/>
      </c>
      <c r="X64" s="115">
        <f t="shared" si="8"/>
      </c>
      <c r="Y64" s="115">
        <f t="shared" si="9"/>
      </c>
      <c r="Z64" s="115">
        <f t="shared" si="9"/>
      </c>
      <c r="AA64" s="208">
        <f t="shared" si="10"/>
        <v>0</v>
      </c>
      <c r="AB64" s="116">
        <f t="shared" si="11"/>
        <v>0</v>
      </c>
      <c r="AC64" s="116">
        <f t="shared" si="12"/>
        <v>0</v>
      </c>
      <c r="AD64" s="181" t="e">
        <f t="shared" si="13"/>
        <v>#DIV/0!</v>
      </c>
    </row>
    <row r="65" spans="2:30" ht="12.75">
      <c r="B65" s="132"/>
      <c r="F65" s="113"/>
      <c r="G65" s="113"/>
      <c r="H65" s="113"/>
      <c r="I65" s="113"/>
      <c r="J65" s="113"/>
      <c r="K65" s="120">
        <f t="shared" si="1"/>
        <v>0</v>
      </c>
      <c r="L65" s="120">
        <f t="shared" si="2"/>
        <v>0</v>
      </c>
      <c r="M65" s="215">
        <f t="shared" si="0"/>
        <v>0</v>
      </c>
      <c r="N65" s="224"/>
      <c r="O65" s="200">
        <f t="shared" si="3"/>
        <v>0</v>
      </c>
      <c r="P65" s="190"/>
      <c r="Q65" s="121"/>
      <c r="R65" s="190"/>
      <c r="S65" s="119"/>
      <c r="T65" s="201">
        <f t="shared" si="4"/>
        <v>0</v>
      </c>
      <c r="U65" s="184" t="e">
        <f t="shared" si="5"/>
        <v>#DIV/0!</v>
      </c>
      <c r="V65" s="227">
        <f t="shared" si="14"/>
        <v>0</v>
      </c>
      <c r="W65" s="115">
        <f t="shared" si="7"/>
      </c>
      <c r="X65" s="115">
        <f t="shared" si="8"/>
      </c>
      <c r="Y65" s="115">
        <f t="shared" si="9"/>
      </c>
      <c r="Z65" s="115">
        <f t="shared" si="9"/>
      </c>
      <c r="AA65" s="208">
        <f t="shared" si="10"/>
        <v>0</v>
      </c>
      <c r="AB65" s="116">
        <f t="shared" si="11"/>
        <v>0</v>
      </c>
      <c r="AC65" s="116">
        <f t="shared" si="12"/>
        <v>0</v>
      </c>
      <c r="AD65" s="181" t="e">
        <f t="shared" si="13"/>
        <v>#DIV/0!</v>
      </c>
    </row>
    <row r="66" spans="2:30" ht="12.75">
      <c r="B66" s="132"/>
      <c r="F66" s="113"/>
      <c r="G66" s="113"/>
      <c r="H66" s="113"/>
      <c r="I66" s="113"/>
      <c r="J66" s="113"/>
      <c r="K66" s="120">
        <f t="shared" si="1"/>
        <v>0</v>
      </c>
      <c r="L66" s="120">
        <f t="shared" si="2"/>
        <v>0</v>
      </c>
      <c r="M66" s="215">
        <f t="shared" si="0"/>
        <v>0</v>
      </c>
      <c r="N66" s="224"/>
      <c r="O66" s="200">
        <f t="shared" si="3"/>
        <v>0</v>
      </c>
      <c r="P66" s="190"/>
      <c r="Q66" s="121"/>
      <c r="R66" s="190"/>
      <c r="S66" s="119"/>
      <c r="T66" s="201">
        <f t="shared" si="4"/>
        <v>0</v>
      </c>
      <c r="U66" s="184" t="e">
        <f t="shared" si="5"/>
        <v>#DIV/0!</v>
      </c>
      <c r="V66" s="227">
        <f t="shared" si="14"/>
        <v>0</v>
      </c>
      <c r="W66" s="115">
        <f t="shared" si="7"/>
      </c>
      <c r="X66" s="115">
        <f t="shared" si="8"/>
      </c>
      <c r="Y66" s="115">
        <f t="shared" si="9"/>
      </c>
      <c r="Z66" s="115">
        <f t="shared" si="9"/>
      </c>
      <c r="AA66" s="208">
        <f t="shared" si="10"/>
        <v>0</v>
      </c>
      <c r="AB66" s="116">
        <f t="shared" si="11"/>
        <v>0</v>
      </c>
      <c r="AC66" s="116">
        <f t="shared" si="12"/>
        <v>0</v>
      </c>
      <c r="AD66" s="181" t="e">
        <f t="shared" si="13"/>
        <v>#DIV/0!</v>
      </c>
    </row>
    <row r="67" spans="2:30" ht="12.75">
      <c r="B67" s="132"/>
      <c r="F67" s="113"/>
      <c r="G67" s="113"/>
      <c r="H67" s="113"/>
      <c r="I67" s="113"/>
      <c r="J67" s="113"/>
      <c r="K67" s="120">
        <f t="shared" si="1"/>
        <v>0</v>
      </c>
      <c r="L67" s="120">
        <f t="shared" si="2"/>
        <v>0</v>
      </c>
      <c r="M67" s="215">
        <f t="shared" si="0"/>
        <v>0</v>
      </c>
      <c r="N67" s="224"/>
      <c r="O67" s="200">
        <f t="shared" si="3"/>
        <v>0</v>
      </c>
      <c r="P67" s="190"/>
      <c r="Q67" s="121"/>
      <c r="R67" s="190"/>
      <c r="S67" s="119"/>
      <c r="T67" s="201">
        <f t="shared" si="4"/>
        <v>0</v>
      </c>
      <c r="U67" s="184" t="e">
        <f t="shared" si="5"/>
        <v>#DIV/0!</v>
      </c>
      <c r="V67" s="227">
        <f t="shared" si="14"/>
        <v>0</v>
      </c>
      <c r="W67" s="115">
        <f t="shared" si="7"/>
      </c>
      <c r="X67" s="115">
        <f t="shared" si="8"/>
      </c>
      <c r="Y67" s="115">
        <f t="shared" si="9"/>
      </c>
      <c r="Z67" s="115">
        <f t="shared" si="9"/>
      </c>
      <c r="AA67" s="208">
        <f t="shared" si="10"/>
        <v>0</v>
      </c>
      <c r="AB67" s="116">
        <f t="shared" si="11"/>
        <v>0</v>
      </c>
      <c r="AC67" s="116">
        <f t="shared" si="12"/>
        <v>0</v>
      </c>
      <c r="AD67" s="181" t="e">
        <f t="shared" si="13"/>
        <v>#DIV/0!</v>
      </c>
    </row>
    <row r="68" spans="2:30" ht="12.75">
      <c r="B68" s="132"/>
      <c r="F68" s="113"/>
      <c r="G68" s="113"/>
      <c r="H68" s="113"/>
      <c r="I68" s="113"/>
      <c r="J68" s="113"/>
      <c r="K68" s="120">
        <f t="shared" si="1"/>
        <v>0</v>
      </c>
      <c r="L68" s="120">
        <f t="shared" si="2"/>
        <v>0</v>
      </c>
      <c r="M68" s="215">
        <f t="shared" si="0"/>
        <v>0</v>
      </c>
      <c r="N68" s="224"/>
      <c r="O68" s="200">
        <f t="shared" si="3"/>
        <v>0</v>
      </c>
      <c r="P68" s="190"/>
      <c r="Q68" s="121"/>
      <c r="R68" s="190"/>
      <c r="S68" s="119"/>
      <c r="T68" s="201">
        <f t="shared" si="4"/>
        <v>0</v>
      </c>
      <c r="U68" s="184" t="e">
        <f t="shared" si="5"/>
        <v>#DIV/0!</v>
      </c>
      <c r="V68" s="227">
        <f t="shared" si="14"/>
        <v>0</v>
      </c>
      <c r="W68" s="115">
        <f t="shared" si="7"/>
      </c>
      <c r="X68" s="115">
        <f t="shared" si="8"/>
      </c>
      <c r="Y68" s="115">
        <f t="shared" si="9"/>
      </c>
      <c r="Z68" s="115">
        <f t="shared" si="9"/>
      </c>
      <c r="AA68" s="208">
        <f t="shared" si="10"/>
        <v>0</v>
      </c>
      <c r="AB68" s="116">
        <f t="shared" si="11"/>
        <v>0</v>
      </c>
      <c r="AC68" s="116">
        <f t="shared" si="12"/>
        <v>0</v>
      </c>
      <c r="AD68" s="181" t="e">
        <f t="shared" si="13"/>
        <v>#DIV/0!</v>
      </c>
    </row>
    <row r="69" spans="2:30" ht="12.75">
      <c r="B69" s="132"/>
      <c r="F69" s="113"/>
      <c r="G69" s="113"/>
      <c r="H69" s="113"/>
      <c r="I69" s="113"/>
      <c r="J69" s="113"/>
      <c r="K69" s="120">
        <f t="shared" si="1"/>
        <v>0</v>
      </c>
      <c r="L69" s="120">
        <f t="shared" si="2"/>
        <v>0</v>
      </c>
      <c r="M69" s="215">
        <f t="shared" si="0"/>
        <v>0</v>
      </c>
      <c r="N69" s="224"/>
      <c r="O69" s="200">
        <f t="shared" si="3"/>
        <v>0</v>
      </c>
      <c r="P69" s="190"/>
      <c r="Q69" s="121"/>
      <c r="R69" s="190"/>
      <c r="S69" s="119"/>
      <c r="T69" s="201">
        <f t="shared" si="4"/>
        <v>0</v>
      </c>
      <c r="U69" s="184" t="e">
        <f t="shared" si="5"/>
        <v>#DIV/0!</v>
      </c>
      <c r="V69" s="227">
        <f t="shared" si="14"/>
        <v>0</v>
      </c>
      <c r="W69" s="115">
        <f t="shared" si="7"/>
      </c>
      <c r="X69" s="115">
        <f t="shared" si="8"/>
      </c>
      <c r="Y69" s="115">
        <f t="shared" si="9"/>
      </c>
      <c r="Z69" s="115">
        <f t="shared" si="9"/>
      </c>
      <c r="AA69" s="208">
        <f t="shared" si="10"/>
        <v>0</v>
      </c>
      <c r="AB69" s="116">
        <f t="shared" si="11"/>
        <v>0</v>
      </c>
      <c r="AC69" s="116">
        <f t="shared" si="12"/>
        <v>0</v>
      </c>
      <c r="AD69" s="181" t="e">
        <f t="shared" si="13"/>
        <v>#DIV/0!</v>
      </c>
    </row>
    <row r="70" spans="2:30" ht="12.75">
      <c r="B70" s="132"/>
      <c r="F70" s="113"/>
      <c r="G70" s="113"/>
      <c r="H70" s="113"/>
      <c r="I70" s="113"/>
      <c r="J70" s="113"/>
      <c r="K70" s="120">
        <f t="shared" si="1"/>
        <v>0</v>
      </c>
      <c r="L70" s="120">
        <f t="shared" si="2"/>
        <v>0</v>
      </c>
      <c r="M70" s="215">
        <f t="shared" si="0"/>
        <v>0</v>
      </c>
      <c r="N70" s="224"/>
      <c r="O70" s="200">
        <f t="shared" si="3"/>
        <v>0</v>
      </c>
      <c r="P70" s="190"/>
      <c r="Q70" s="121"/>
      <c r="R70" s="190"/>
      <c r="S70" s="119"/>
      <c r="T70" s="201">
        <f t="shared" si="4"/>
        <v>0</v>
      </c>
      <c r="U70" s="184" t="e">
        <f t="shared" si="5"/>
        <v>#DIV/0!</v>
      </c>
      <c r="V70" s="227">
        <f t="shared" si="14"/>
        <v>0</v>
      </c>
      <c r="W70" s="115">
        <f t="shared" si="7"/>
      </c>
      <c r="X70" s="115">
        <f t="shared" si="8"/>
      </c>
      <c r="Y70" s="115">
        <f t="shared" si="9"/>
      </c>
      <c r="Z70" s="115">
        <f t="shared" si="9"/>
      </c>
      <c r="AA70" s="208">
        <f t="shared" si="10"/>
        <v>0</v>
      </c>
      <c r="AB70" s="116">
        <f t="shared" si="11"/>
        <v>0</v>
      </c>
      <c r="AC70" s="116">
        <f t="shared" si="12"/>
        <v>0</v>
      </c>
      <c r="AD70" s="181" t="e">
        <f t="shared" si="13"/>
        <v>#DIV/0!</v>
      </c>
    </row>
    <row r="71" spans="2:30" ht="12.75">
      <c r="B71" s="132"/>
      <c r="F71" s="113"/>
      <c r="G71" s="113"/>
      <c r="H71" s="113"/>
      <c r="I71" s="113"/>
      <c r="J71" s="113"/>
      <c r="K71" s="120">
        <f t="shared" si="1"/>
        <v>0</v>
      </c>
      <c r="L71" s="120">
        <f t="shared" si="2"/>
        <v>0</v>
      </c>
      <c r="M71" s="215">
        <f t="shared" si="0"/>
        <v>0</v>
      </c>
      <c r="N71" s="224"/>
      <c r="O71" s="200">
        <f t="shared" si="3"/>
        <v>0</v>
      </c>
      <c r="P71" s="190"/>
      <c r="Q71" s="121"/>
      <c r="R71" s="190"/>
      <c r="S71" s="119"/>
      <c r="T71" s="201">
        <f t="shared" si="4"/>
        <v>0</v>
      </c>
      <c r="U71" s="184" t="e">
        <f t="shared" si="5"/>
        <v>#DIV/0!</v>
      </c>
      <c r="V71" s="227">
        <f t="shared" si="14"/>
        <v>0</v>
      </c>
      <c r="W71" s="115">
        <f t="shared" si="7"/>
      </c>
      <c r="X71" s="115">
        <f t="shared" si="8"/>
      </c>
      <c r="Y71" s="115">
        <f t="shared" si="9"/>
      </c>
      <c r="Z71" s="115">
        <f t="shared" si="9"/>
      </c>
      <c r="AA71" s="208">
        <f t="shared" si="10"/>
        <v>0</v>
      </c>
      <c r="AB71" s="116">
        <f t="shared" si="11"/>
        <v>0</v>
      </c>
      <c r="AC71" s="116">
        <f t="shared" si="12"/>
        <v>0</v>
      </c>
      <c r="AD71" s="181" t="e">
        <f t="shared" si="13"/>
        <v>#DIV/0!</v>
      </c>
    </row>
    <row r="72" spans="2:30" ht="12.75">
      <c r="B72" s="132"/>
      <c r="F72" s="113"/>
      <c r="G72" s="113"/>
      <c r="H72" s="113"/>
      <c r="I72" s="113"/>
      <c r="J72" s="113"/>
      <c r="K72" s="120">
        <f t="shared" si="1"/>
        <v>0</v>
      </c>
      <c r="L72" s="120">
        <f t="shared" si="2"/>
        <v>0</v>
      </c>
      <c r="M72" s="215">
        <f t="shared" si="0"/>
        <v>0</v>
      </c>
      <c r="N72" s="224"/>
      <c r="O72" s="200">
        <f t="shared" si="3"/>
        <v>0</v>
      </c>
      <c r="P72" s="190"/>
      <c r="Q72" s="121"/>
      <c r="R72" s="190"/>
      <c r="S72" s="119"/>
      <c r="T72" s="201">
        <f t="shared" si="4"/>
        <v>0</v>
      </c>
      <c r="U72" s="184" t="e">
        <f t="shared" si="5"/>
        <v>#DIV/0!</v>
      </c>
      <c r="V72" s="227">
        <f t="shared" si="14"/>
        <v>0</v>
      </c>
      <c r="W72" s="115">
        <f t="shared" si="7"/>
      </c>
      <c r="X72" s="115">
        <f t="shared" si="8"/>
      </c>
      <c r="Y72" s="115">
        <f t="shared" si="9"/>
      </c>
      <c r="Z72" s="115">
        <f t="shared" si="9"/>
      </c>
      <c r="AA72" s="208">
        <f t="shared" si="10"/>
        <v>0</v>
      </c>
      <c r="AB72" s="116">
        <f t="shared" si="11"/>
        <v>0</v>
      </c>
      <c r="AC72" s="116">
        <f t="shared" si="12"/>
        <v>0</v>
      </c>
      <c r="AD72" s="181" t="e">
        <f t="shared" si="13"/>
        <v>#DIV/0!</v>
      </c>
    </row>
    <row r="73" spans="6:30" ht="12.75">
      <c r="F73" s="113"/>
      <c r="G73" s="113"/>
      <c r="H73" s="113"/>
      <c r="I73" s="113"/>
      <c r="J73" s="113"/>
      <c r="K73" s="120">
        <f t="shared" si="1"/>
        <v>0</v>
      </c>
      <c r="L73" s="120">
        <f t="shared" si="2"/>
        <v>0</v>
      </c>
      <c r="M73" s="215">
        <f t="shared" si="0"/>
        <v>0</v>
      </c>
      <c r="N73" s="224"/>
      <c r="O73" s="200">
        <f t="shared" si="3"/>
        <v>0</v>
      </c>
      <c r="P73" s="190"/>
      <c r="Q73" s="121"/>
      <c r="R73" s="190"/>
      <c r="S73" s="119"/>
      <c r="T73" s="201">
        <f t="shared" si="4"/>
        <v>0</v>
      </c>
      <c r="U73" s="184" t="e">
        <f t="shared" si="5"/>
        <v>#DIV/0!</v>
      </c>
      <c r="V73" s="227">
        <f t="shared" si="14"/>
        <v>0</v>
      </c>
      <c r="W73" s="115">
        <f t="shared" si="7"/>
      </c>
      <c r="X73" s="115">
        <f t="shared" si="8"/>
      </c>
      <c r="Y73" s="115">
        <f t="shared" si="9"/>
      </c>
      <c r="Z73" s="115">
        <f t="shared" si="9"/>
      </c>
      <c r="AA73" s="208">
        <f t="shared" si="10"/>
        <v>0</v>
      </c>
      <c r="AB73" s="116">
        <f t="shared" si="11"/>
        <v>0</v>
      </c>
      <c r="AC73" s="116">
        <f t="shared" si="12"/>
        <v>0</v>
      </c>
      <c r="AD73" s="181" t="e">
        <f t="shared" si="13"/>
        <v>#DIV/0!</v>
      </c>
    </row>
    <row r="74" spans="6:30" ht="12.75">
      <c r="F74" s="113"/>
      <c r="G74" s="113"/>
      <c r="H74" s="113"/>
      <c r="I74" s="113"/>
      <c r="J74" s="113"/>
      <c r="K74" s="120">
        <f t="shared" si="1"/>
        <v>0</v>
      </c>
      <c r="L74" s="120">
        <f t="shared" si="2"/>
        <v>0</v>
      </c>
      <c r="M74" s="215">
        <f aca="true" t="shared" si="15" ref="M74:M137">$F$2*K74</f>
        <v>0</v>
      </c>
      <c r="N74" s="224"/>
      <c r="O74" s="200">
        <f t="shared" si="3"/>
        <v>0</v>
      </c>
      <c r="P74" s="190"/>
      <c r="Q74" s="121"/>
      <c r="R74" s="190"/>
      <c r="S74" s="119"/>
      <c r="T74" s="201">
        <f t="shared" si="4"/>
        <v>0</v>
      </c>
      <c r="U74" s="184" t="e">
        <f t="shared" si="5"/>
        <v>#DIV/0!</v>
      </c>
      <c r="V74" s="227">
        <f t="shared" si="14"/>
        <v>0</v>
      </c>
      <c r="W74" s="115">
        <f t="shared" si="7"/>
      </c>
      <c r="X74" s="115">
        <f t="shared" si="8"/>
      </c>
      <c r="Y74" s="115">
        <f t="shared" si="9"/>
      </c>
      <c r="Z74" s="115">
        <f t="shared" si="9"/>
      </c>
      <c r="AA74" s="208">
        <f t="shared" si="10"/>
        <v>0</v>
      </c>
      <c r="AB74" s="116">
        <f t="shared" si="11"/>
        <v>0</v>
      </c>
      <c r="AC74" s="116">
        <f t="shared" si="12"/>
        <v>0</v>
      </c>
      <c r="AD74" s="181" t="e">
        <f t="shared" si="13"/>
        <v>#DIV/0!</v>
      </c>
    </row>
    <row r="75" spans="6:30" ht="12.75">
      <c r="F75" s="113"/>
      <c r="G75" s="113"/>
      <c r="H75" s="113"/>
      <c r="I75" s="113"/>
      <c r="J75" s="113"/>
      <c r="K75" s="120">
        <f aca="true" t="shared" si="16" ref="K75:K138">$AB75</f>
        <v>0</v>
      </c>
      <c r="L75" s="120">
        <f aca="true" t="shared" si="17" ref="L75:L138">$AC75</f>
        <v>0</v>
      </c>
      <c r="M75" s="215">
        <f t="shared" si="15"/>
        <v>0</v>
      </c>
      <c r="N75" s="224"/>
      <c r="O75" s="200">
        <f aca="true" t="shared" si="18" ref="O75:O138">K75*N75</f>
        <v>0</v>
      </c>
      <c r="P75" s="190"/>
      <c r="Q75" s="121"/>
      <c r="R75" s="190"/>
      <c r="S75" s="119"/>
      <c r="T75" s="201">
        <f aca="true" t="shared" si="19" ref="T75:T138">(M75*N75)/100</f>
        <v>0</v>
      </c>
      <c r="U75" s="184" t="e">
        <f aca="true" t="shared" si="20" ref="U75:U138">AD75</f>
        <v>#DIV/0!</v>
      </c>
      <c r="V75" s="227">
        <f aca="true" t="shared" si="21" ref="V75:V138">M75*F75</f>
        <v>0</v>
      </c>
      <c r="W75" s="115">
        <f aca="true" t="shared" si="22" ref="W75:W138">IF(G75="A",5,(IF(G75="M",3,(IF(G75="B",1,"")))))</f>
      </c>
      <c r="X75" s="115">
        <f aca="true" t="shared" si="23" ref="X75:X138">IF(H75="A",3,(IF(H75="M",2,IF(H75="b",1,""))))</f>
      </c>
      <c r="Y75" s="115">
        <f aca="true" t="shared" si="24" ref="Y75:Z138">IF(I75="A",5,(IF(I75="M",3,IF(I75="B",1,""))))</f>
      </c>
      <c r="Z75" s="115">
        <f t="shared" si="24"/>
      </c>
      <c r="AA75" s="208">
        <f aca="true" t="shared" si="25" ref="AA75:AA138">F75</f>
        <v>0</v>
      </c>
      <c r="AB75" s="116">
        <f aca="true" t="shared" si="26" ref="AB75:AB138">PRODUCT(W75:AA75)</f>
        <v>0</v>
      </c>
      <c r="AC75" s="116">
        <f aca="true" t="shared" si="27" ref="AC75:AC138">PRODUCT(W75:Z75)</f>
        <v>0</v>
      </c>
      <c r="AD75" s="181" t="e">
        <f aca="true" t="shared" si="28" ref="AD75:AD138">L75/$L$9</f>
        <v>#DIV/0!</v>
      </c>
    </row>
    <row r="76" spans="6:30" ht="12.75">
      <c r="F76" s="113"/>
      <c r="G76" s="113"/>
      <c r="H76" s="113"/>
      <c r="I76" s="113"/>
      <c r="J76" s="113"/>
      <c r="K76" s="120">
        <f t="shared" si="16"/>
        <v>0</v>
      </c>
      <c r="L76" s="120">
        <f t="shared" si="17"/>
        <v>0</v>
      </c>
      <c r="M76" s="215">
        <f t="shared" si="15"/>
        <v>0</v>
      </c>
      <c r="N76" s="224"/>
      <c r="O76" s="200">
        <f t="shared" si="18"/>
        <v>0</v>
      </c>
      <c r="P76" s="190"/>
      <c r="Q76" s="121"/>
      <c r="R76" s="190"/>
      <c r="S76" s="119"/>
      <c r="T76" s="201">
        <f t="shared" si="19"/>
        <v>0</v>
      </c>
      <c r="U76" s="184" t="e">
        <f t="shared" si="20"/>
        <v>#DIV/0!</v>
      </c>
      <c r="V76" s="227">
        <f t="shared" si="21"/>
        <v>0</v>
      </c>
      <c r="W76" s="115">
        <f t="shared" si="22"/>
      </c>
      <c r="X76" s="115">
        <f t="shared" si="23"/>
      </c>
      <c r="Y76" s="115">
        <f t="shared" si="24"/>
      </c>
      <c r="Z76" s="115">
        <f t="shared" si="24"/>
      </c>
      <c r="AA76" s="208">
        <f t="shared" si="25"/>
        <v>0</v>
      </c>
      <c r="AB76" s="116">
        <f t="shared" si="26"/>
        <v>0</v>
      </c>
      <c r="AC76" s="116">
        <f t="shared" si="27"/>
        <v>0</v>
      </c>
      <c r="AD76" s="181" t="e">
        <f t="shared" si="28"/>
        <v>#DIV/0!</v>
      </c>
    </row>
    <row r="77" spans="6:30" ht="12.75">
      <c r="F77" s="113"/>
      <c r="G77" s="113"/>
      <c r="H77" s="113"/>
      <c r="I77" s="113"/>
      <c r="J77" s="113"/>
      <c r="K77" s="120">
        <f t="shared" si="16"/>
        <v>0</v>
      </c>
      <c r="L77" s="120">
        <f t="shared" si="17"/>
        <v>0</v>
      </c>
      <c r="M77" s="215">
        <f t="shared" si="15"/>
        <v>0</v>
      </c>
      <c r="N77" s="224"/>
      <c r="O77" s="200">
        <f t="shared" si="18"/>
        <v>0</v>
      </c>
      <c r="P77" s="190"/>
      <c r="Q77" s="121"/>
      <c r="R77" s="190"/>
      <c r="S77" s="119"/>
      <c r="T77" s="201">
        <f t="shared" si="19"/>
        <v>0</v>
      </c>
      <c r="U77" s="184" t="e">
        <f t="shared" si="20"/>
        <v>#DIV/0!</v>
      </c>
      <c r="V77" s="227">
        <f t="shared" si="21"/>
        <v>0</v>
      </c>
      <c r="W77" s="115">
        <f t="shared" si="22"/>
      </c>
      <c r="X77" s="115">
        <f t="shared" si="23"/>
      </c>
      <c r="Y77" s="115">
        <f t="shared" si="24"/>
      </c>
      <c r="Z77" s="115">
        <f t="shared" si="24"/>
      </c>
      <c r="AA77" s="208">
        <f t="shared" si="25"/>
        <v>0</v>
      </c>
      <c r="AB77" s="116">
        <f t="shared" si="26"/>
        <v>0</v>
      </c>
      <c r="AC77" s="116">
        <f t="shared" si="27"/>
        <v>0</v>
      </c>
      <c r="AD77" s="181" t="e">
        <f t="shared" si="28"/>
        <v>#DIV/0!</v>
      </c>
    </row>
    <row r="78" spans="6:30" ht="12.75">
      <c r="F78" s="113"/>
      <c r="G78" s="113"/>
      <c r="H78" s="113"/>
      <c r="I78" s="113"/>
      <c r="J78" s="113"/>
      <c r="K78" s="120">
        <f t="shared" si="16"/>
        <v>0</v>
      </c>
      <c r="L78" s="120">
        <f t="shared" si="17"/>
        <v>0</v>
      </c>
      <c r="M78" s="215">
        <f t="shared" si="15"/>
        <v>0</v>
      </c>
      <c r="N78" s="224"/>
      <c r="O78" s="200">
        <f t="shared" si="18"/>
        <v>0</v>
      </c>
      <c r="P78" s="190"/>
      <c r="Q78" s="121"/>
      <c r="R78" s="190"/>
      <c r="S78" s="119"/>
      <c r="T78" s="201">
        <f t="shared" si="19"/>
        <v>0</v>
      </c>
      <c r="U78" s="184" t="e">
        <f t="shared" si="20"/>
        <v>#DIV/0!</v>
      </c>
      <c r="V78" s="227">
        <f t="shared" si="21"/>
        <v>0</v>
      </c>
      <c r="W78" s="115">
        <f t="shared" si="22"/>
      </c>
      <c r="X78" s="115">
        <f t="shared" si="23"/>
      </c>
      <c r="Y78" s="115">
        <f t="shared" si="24"/>
      </c>
      <c r="Z78" s="115">
        <f t="shared" si="24"/>
      </c>
      <c r="AA78" s="208">
        <f t="shared" si="25"/>
        <v>0</v>
      </c>
      <c r="AB78" s="116">
        <f t="shared" si="26"/>
        <v>0</v>
      </c>
      <c r="AC78" s="116">
        <f t="shared" si="27"/>
        <v>0</v>
      </c>
      <c r="AD78" s="181" t="e">
        <f t="shared" si="28"/>
        <v>#DIV/0!</v>
      </c>
    </row>
    <row r="79" spans="6:30" ht="12.75">
      <c r="F79" s="113"/>
      <c r="G79" s="113"/>
      <c r="H79" s="113"/>
      <c r="I79" s="113"/>
      <c r="J79" s="113"/>
      <c r="K79" s="120">
        <f t="shared" si="16"/>
        <v>0</v>
      </c>
      <c r="L79" s="120">
        <f t="shared" si="17"/>
        <v>0</v>
      </c>
      <c r="M79" s="215">
        <f t="shared" si="15"/>
        <v>0</v>
      </c>
      <c r="N79" s="224"/>
      <c r="O79" s="200">
        <f t="shared" si="18"/>
        <v>0</v>
      </c>
      <c r="P79" s="190"/>
      <c r="Q79" s="121"/>
      <c r="R79" s="190"/>
      <c r="S79" s="119"/>
      <c r="T79" s="201">
        <f t="shared" si="19"/>
        <v>0</v>
      </c>
      <c r="U79" s="184" t="e">
        <f t="shared" si="20"/>
        <v>#DIV/0!</v>
      </c>
      <c r="V79" s="227">
        <f t="shared" si="21"/>
        <v>0</v>
      </c>
      <c r="W79" s="115">
        <f t="shared" si="22"/>
      </c>
      <c r="X79" s="115">
        <f t="shared" si="23"/>
      </c>
      <c r="Y79" s="115">
        <f t="shared" si="24"/>
      </c>
      <c r="Z79" s="115">
        <f t="shared" si="24"/>
      </c>
      <c r="AA79" s="208">
        <f t="shared" si="25"/>
        <v>0</v>
      </c>
      <c r="AB79" s="116">
        <f t="shared" si="26"/>
        <v>0</v>
      </c>
      <c r="AC79" s="116">
        <f t="shared" si="27"/>
        <v>0</v>
      </c>
      <c r="AD79" s="181" t="e">
        <f t="shared" si="28"/>
        <v>#DIV/0!</v>
      </c>
    </row>
    <row r="80" spans="6:30" ht="12.75">
      <c r="F80" s="113"/>
      <c r="G80" s="113"/>
      <c r="H80" s="113"/>
      <c r="I80" s="113"/>
      <c r="J80" s="113"/>
      <c r="K80" s="120">
        <f t="shared" si="16"/>
        <v>0</v>
      </c>
      <c r="L80" s="120">
        <f t="shared" si="17"/>
        <v>0</v>
      </c>
      <c r="M80" s="215">
        <f t="shared" si="15"/>
        <v>0</v>
      </c>
      <c r="N80" s="224"/>
      <c r="O80" s="200">
        <f t="shared" si="18"/>
        <v>0</v>
      </c>
      <c r="P80" s="190"/>
      <c r="Q80" s="121"/>
      <c r="R80" s="190"/>
      <c r="S80" s="119"/>
      <c r="T80" s="201">
        <f t="shared" si="19"/>
        <v>0</v>
      </c>
      <c r="U80" s="184" t="e">
        <f t="shared" si="20"/>
        <v>#DIV/0!</v>
      </c>
      <c r="V80" s="227">
        <f t="shared" si="21"/>
        <v>0</v>
      </c>
      <c r="W80" s="115">
        <f t="shared" si="22"/>
      </c>
      <c r="X80" s="115">
        <f t="shared" si="23"/>
      </c>
      <c r="Y80" s="115">
        <f t="shared" si="24"/>
      </c>
      <c r="Z80" s="115">
        <f t="shared" si="24"/>
      </c>
      <c r="AA80" s="208">
        <f t="shared" si="25"/>
        <v>0</v>
      </c>
      <c r="AB80" s="116">
        <f t="shared" si="26"/>
        <v>0</v>
      </c>
      <c r="AC80" s="116">
        <f t="shared" si="27"/>
        <v>0</v>
      </c>
      <c r="AD80" s="181" t="e">
        <f t="shared" si="28"/>
        <v>#DIV/0!</v>
      </c>
    </row>
    <row r="81" spans="6:30" ht="12.75">
      <c r="F81" s="113"/>
      <c r="G81" s="113"/>
      <c r="H81" s="113"/>
      <c r="I81" s="113"/>
      <c r="J81" s="113"/>
      <c r="K81" s="120">
        <f t="shared" si="16"/>
        <v>0</v>
      </c>
      <c r="L81" s="120">
        <f t="shared" si="17"/>
        <v>0</v>
      </c>
      <c r="M81" s="215">
        <f t="shared" si="15"/>
        <v>0</v>
      </c>
      <c r="N81" s="224"/>
      <c r="O81" s="200">
        <f t="shared" si="18"/>
        <v>0</v>
      </c>
      <c r="P81" s="190"/>
      <c r="Q81" s="121"/>
      <c r="R81" s="190"/>
      <c r="S81" s="119"/>
      <c r="T81" s="201">
        <f t="shared" si="19"/>
        <v>0</v>
      </c>
      <c r="U81" s="184" t="e">
        <f t="shared" si="20"/>
        <v>#DIV/0!</v>
      </c>
      <c r="V81" s="227">
        <f t="shared" si="21"/>
        <v>0</v>
      </c>
      <c r="W81" s="115">
        <f t="shared" si="22"/>
      </c>
      <c r="X81" s="115">
        <f t="shared" si="23"/>
      </c>
      <c r="Y81" s="115">
        <f t="shared" si="24"/>
      </c>
      <c r="Z81" s="115">
        <f t="shared" si="24"/>
      </c>
      <c r="AA81" s="208">
        <f t="shared" si="25"/>
        <v>0</v>
      </c>
      <c r="AB81" s="116">
        <f t="shared" si="26"/>
        <v>0</v>
      </c>
      <c r="AC81" s="116">
        <f t="shared" si="27"/>
        <v>0</v>
      </c>
      <c r="AD81" s="181" t="e">
        <f t="shared" si="28"/>
        <v>#DIV/0!</v>
      </c>
    </row>
    <row r="82" spans="6:30" ht="12.75">
      <c r="F82" s="113"/>
      <c r="G82" s="113"/>
      <c r="H82" s="113"/>
      <c r="I82" s="113"/>
      <c r="J82" s="113"/>
      <c r="K82" s="120">
        <f t="shared" si="16"/>
        <v>0</v>
      </c>
      <c r="L82" s="120">
        <f t="shared" si="17"/>
        <v>0</v>
      </c>
      <c r="M82" s="215">
        <f t="shared" si="15"/>
        <v>0</v>
      </c>
      <c r="N82" s="224"/>
      <c r="O82" s="200">
        <f t="shared" si="18"/>
        <v>0</v>
      </c>
      <c r="P82" s="190"/>
      <c r="Q82" s="121"/>
      <c r="R82" s="190"/>
      <c r="S82" s="119"/>
      <c r="T82" s="201">
        <f t="shared" si="19"/>
        <v>0</v>
      </c>
      <c r="U82" s="184" t="e">
        <f t="shared" si="20"/>
        <v>#DIV/0!</v>
      </c>
      <c r="V82" s="227">
        <f t="shared" si="21"/>
        <v>0</v>
      </c>
      <c r="W82" s="115">
        <f t="shared" si="22"/>
      </c>
      <c r="X82" s="115">
        <f t="shared" si="23"/>
      </c>
      <c r="Y82" s="115">
        <f t="shared" si="24"/>
      </c>
      <c r="Z82" s="115">
        <f t="shared" si="24"/>
      </c>
      <c r="AA82" s="208">
        <f t="shared" si="25"/>
        <v>0</v>
      </c>
      <c r="AB82" s="116">
        <f t="shared" si="26"/>
        <v>0</v>
      </c>
      <c r="AC82" s="116">
        <f t="shared" si="27"/>
        <v>0</v>
      </c>
      <c r="AD82" s="181" t="e">
        <f t="shared" si="28"/>
        <v>#DIV/0!</v>
      </c>
    </row>
    <row r="83" spans="6:30" ht="12.75">
      <c r="F83" s="113"/>
      <c r="G83" s="113"/>
      <c r="H83" s="113"/>
      <c r="I83" s="113"/>
      <c r="J83" s="113"/>
      <c r="K83" s="120">
        <f t="shared" si="16"/>
        <v>0</v>
      </c>
      <c r="L83" s="120">
        <f t="shared" si="17"/>
        <v>0</v>
      </c>
      <c r="M83" s="215">
        <f t="shared" si="15"/>
        <v>0</v>
      </c>
      <c r="N83" s="224"/>
      <c r="O83" s="200">
        <f t="shared" si="18"/>
        <v>0</v>
      </c>
      <c r="P83" s="190"/>
      <c r="Q83" s="121"/>
      <c r="R83" s="190"/>
      <c r="S83" s="119"/>
      <c r="T83" s="201">
        <f t="shared" si="19"/>
        <v>0</v>
      </c>
      <c r="U83" s="184" t="e">
        <f t="shared" si="20"/>
        <v>#DIV/0!</v>
      </c>
      <c r="V83" s="227">
        <f t="shared" si="21"/>
        <v>0</v>
      </c>
      <c r="W83" s="115">
        <f t="shared" si="22"/>
      </c>
      <c r="X83" s="115">
        <f t="shared" si="23"/>
      </c>
      <c r="Y83" s="115">
        <f t="shared" si="24"/>
      </c>
      <c r="Z83" s="115">
        <f t="shared" si="24"/>
      </c>
      <c r="AA83" s="208">
        <f t="shared" si="25"/>
        <v>0</v>
      </c>
      <c r="AB83" s="116">
        <f t="shared" si="26"/>
        <v>0</v>
      </c>
      <c r="AC83" s="116">
        <f t="shared" si="27"/>
        <v>0</v>
      </c>
      <c r="AD83" s="181" t="e">
        <f t="shared" si="28"/>
        <v>#DIV/0!</v>
      </c>
    </row>
    <row r="84" spans="6:30" ht="12.75">
      <c r="F84" s="113"/>
      <c r="G84" s="113"/>
      <c r="H84" s="113"/>
      <c r="I84" s="113"/>
      <c r="J84" s="113"/>
      <c r="K84" s="120">
        <f t="shared" si="16"/>
        <v>0</v>
      </c>
      <c r="L84" s="120">
        <f t="shared" si="17"/>
        <v>0</v>
      </c>
      <c r="M84" s="215">
        <f t="shared" si="15"/>
        <v>0</v>
      </c>
      <c r="N84" s="224"/>
      <c r="O84" s="200">
        <f t="shared" si="18"/>
        <v>0</v>
      </c>
      <c r="P84" s="190"/>
      <c r="Q84" s="121"/>
      <c r="R84" s="190"/>
      <c r="S84" s="119"/>
      <c r="T84" s="201">
        <f t="shared" si="19"/>
        <v>0</v>
      </c>
      <c r="U84" s="184" t="e">
        <f t="shared" si="20"/>
        <v>#DIV/0!</v>
      </c>
      <c r="V84" s="227">
        <f t="shared" si="21"/>
        <v>0</v>
      </c>
      <c r="W84" s="115">
        <f t="shared" si="22"/>
      </c>
      <c r="X84" s="115">
        <f t="shared" si="23"/>
      </c>
      <c r="Y84" s="115">
        <f t="shared" si="24"/>
      </c>
      <c r="Z84" s="115">
        <f t="shared" si="24"/>
      </c>
      <c r="AA84" s="208">
        <f t="shared" si="25"/>
        <v>0</v>
      </c>
      <c r="AB84" s="116">
        <f t="shared" si="26"/>
        <v>0</v>
      </c>
      <c r="AC84" s="116">
        <f t="shared" si="27"/>
        <v>0</v>
      </c>
      <c r="AD84" s="181" t="e">
        <f t="shared" si="28"/>
        <v>#DIV/0!</v>
      </c>
    </row>
    <row r="85" spans="6:30" ht="12.75">
      <c r="F85" s="113"/>
      <c r="G85" s="113"/>
      <c r="H85" s="113"/>
      <c r="I85" s="113"/>
      <c r="J85" s="113"/>
      <c r="K85" s="120">
        <f t="shared" si="16"/>
        <v>0</v>
      </c>
      <c r="L85" s="120">
        <f t="shared" si="17"/>
        <v>0</v>
      </c>
      <c r="M85" s="215">
        <f t="shared" si="15"/>
        <v>0</v>
      </c>
      <c r="N85" s="224"/>
      <c r="O85" s="200">
        <f t="shared" si="18"/>
        <v>0</v>
      </c>
      <c r="P85" s="190"/>
      <c r="Q85" s="121"/>
      <c r="R85" s="190"/>
      <c r="S85" s="119"/>
      <c r="T85" s="201">
        <f t="shared" si="19"/>
        <v>0</v>
      </c>
      <c r="U85" s="184" t="e">
        <f t="shared" si="20"/>
        <v>#DIV/0!</v>
      </c>
      <c r="V85" s="227">
        <f t="shared" si="21"/>
        <v>0</v>
      </c>
      <c r="W85" s="115">
        <f t="shared" si="22"/>
      </c>
      <c r="X85" s="115">
        <f t="shared" si="23"/>
      </c>
      <c r="Y85" s="115">
        <f t="shared" si="24"/>
      </c>
      <c r="Z85" s="115">
        <f t="shared" si="24"/>
      </c>
      <c r="AA85" s="208">
        <f t="shared" si="25"/>
        <v>0</v>
      </c>
      <c r="AB85" s="116">
        <f t="shared" si="26"/>
        <v>0</v>
      </c>
      <c r="AC85" s="116">
        <f t="shared" si="27"/>
        <v>0</v>
      </c>
      <c r="AD85" s="181" t="e">
        <f t="shared" si="28"/>
        <v>#DIV/0!</v>
      </c>
    </row>
    <row r="86" spans="6:30" ht="12.75">
      <c r="F86" s="113"/>
      <c r="G86" s="113"/>
      <c r="H86" s="113"/>
      <c r="I86" s="113"/>
      <c r="J86" s="113"/>
      <c r="K86" s="120">
        <f t="shared" si="16"/>
        <v>0</v>
      </c>
      <c r="L86" s="120">
        <f t="shared" si="17"/>
        <v>0</v>
      </c>
      <c r="M86" s="215">
        <f t="shared" si="15"/>
        <v>0</v>
      </c>
      <c r="N86" s="224"/>
      <c r="O86" s="200">
        <f t="shared" si="18"/>
        <v>0</v>
      </c>
      <c r="P86" s="190"/>
      <c r="Q86" s="121"/>
      <c r="R86" s="190"/>
      <c r="S86" s="119"/>
      <c r="T86" s="201">
        <f t="shared" si="19"/>
        <v>0</v>
      </c>
      <c r="U86" s="184" t="e">
        <f t="shared" si="20"/>
        <v>#DIV/0!</v>
      </c>
      <c r="V86" s="227">
        <f t="shared" si="21"/>
        <v>0</v>
      </c>
      <c r="W86" s="115">
        <f t="shared" si="22"/>
      </c>
      <c r="X86" s="115">
        <f t="shared" si="23"/>
      </c>
      <c r="Y86" s="115">
        <f t="shared" si="24"/>
      </c>
      <c r="Z86" s="115">
        <f t="shared" si="24"/>
      </c>
      <c r="AA86" s="208">
        <f t="shared" si="25"/>
        <v>0</v>
      </c>
      <c r="AB86" s="116">
        <f t="shared" si="26"/>
        <v>0</v>
      </c>
      <c r="AC86" s="116">
        <f t="shared" si="27"/>
        <v>0</v>
      </c>
      <c r="AD86" s="181" t="e">
        <f t="shared" si="28"/>
        <v>#DIV/0!</v>
      </c>
    </row>
    <row r="87" spans="6:30" ht="12.75">
      <c r="F87" s="113"/>
      <c r="G87" s="113"/>
      <c r="H87" s="113"/>
      <c r="I87" s="113"/>
      <c r="J87" s="113"/>
      <c r="K87" s="120">
        <f t="shared" si="16"/>
        <v>0</v>
      </c>
      <c r="L87" s="120">
        <f t="shared" si="17"/>
        <v>0</v>
      </c>
      <c r="M87" s="215">
        <f t="shared" si="15"/>
        <v>0</v>
      </c>
      <c r="N87" s="224"/>
      <c r="O87" s="200">
        <f t="shared" si="18"/>
        <v>0</v>
      </c>
      <c r="P87" s="190"/>
      <c r="Q87" s="121"/>
      <c r="R87" s="190"/>
      <c r="S87" s="119"/>
      <c r="T87" s="201">
        <f t="shared" si="19"/>
        <v>0</v>
      </c>
      <c r="U87" s="184" t="e">
        <f t="shared" si="20"/>
        <v>#DIV/0!</v>
      </c>
      <c r="V87" s="227">
        <f t="shared" si="21"/>
        <v>0</v>
      </c>
      <c r="W87" s="115">
        <f t="shared" si="22"/>
      </c>
      <c r="X87" s="115">
        <f t="shared" si="23"/>
      </c>
      <c r="Y87" s="115">
        <f t="shared" si="24"/>
      </c>
      <c r="Z87" s="115">
        <f t="shared" si="24"/>
      </c>
      <c r="AA87" s="208">
        <f t="shared" si="25"/>
        <v>0</v>
      </c>
      <c r="AB87" s="116">
        <f t="shared" si="26"/>
        <v>0</v>
      </c>
      <c r="AC87" s="116">
        <f t="shared" si="27"/>
        <v>0</v>
      </c>
      <c r="AD87" s="181" t="e">
        <f t="shared" si="28"/>
        <v>#DIV/0!</v>
      </c>
    </row>
    <row r="88" spans="6:30" ht="12.75">
      <c r="F88" s="113"/>
      <c r="G88" s="113"/>
      <c r="H88" s="113"/>
      <c r="I88" s="113"/>
      <c r="J88" s="113"/>
      <c r="K88" s="120">
        <f t="shared" si="16"/>
        <v>0</v>
      </c>
      <c r="L88" s="120">
        <f t="shared" si="17"/>
        <v>0</v>
      </c>
      <c r="M88" s="215">
        <f t="shared" si="15"/>
        <v>0</v>
      </c>
      <c r="N88" s="224"/>
      <c r="O88" s="200">
        <f t="shared" si="18"/>
        <v>0</v>
      </c>
      <c r="P88" s="190"/>
      <c r="Q88" s="121"/>
      <c r="R88" s="190"/>
      <c r="S88" s="119"/>
      <c r="T88" s="201">
        <f t="shared" si="19"/>
        <v>0</v>
      </c>
      <c r="U88" s="184" t="e">
        <f t="shared" si="20"/>
        <v>#DIV/0!</v>
      </c>
      <c r="V88" s="227">
        <f t="shared" si="21"/>
        <v>0</v>
      </c>
      <c r="W88" s="115">
        <f t="shared" si="22"/>
      </c>
      <c r="X88" s="115">
        <f t="shared" si="23"/>
      </c>
      <c r="Y88" s="115">
        <f t="shared" si="24"/>
      </c>
      <c r="Z88" s="115">
        <f t="shared" si="24"/>
      </c>
      <c r="AA88" s="208">
        <f t="shared" si="25"/>
        <v>0</v>
      </c>
      <c r="AB88" s="116">
        <f t="shared" si="26"/>
        <v>0</v>
      </c>
      <c r="AC88" s="116">
        <f t="shared" si="27"/>
        <v>0</v>
      </c>
      <c r="AD88" s="181" t="e">
        <f t="shared" si="28"/>
        <v>#DIV/0!</v>
      </c>
    </row>
    <row r="89" spans="6:30" ht="12.75">
      <c r="F89" s="113"/>
      <c r="G89" s="113"/>
      <c r="H89" s="113"/>
      <c r="I89" s="113"/>
      <c r="J89" s="113"/>
      <c r="K89" s="120">
        <f t="shared" si="16"/>
        <v>0</v>
      </c>
      <c r="L89" s="120">
        <f t="shared" si="17"/>
        <v>0</v>
      </c>
      <c r="M89" s="215">
        <f t="shared" si="15"/>
        <v>0</v>
      </c>
      <c r="N89" s="224"/>
      <c r="O89" s="200">
        <f t="shared" si="18"/>
        <v>0</v>
      </c>
      <c r="P89" s="190"/>
      <c r="Q89" s="121"/>
      <c r="R89" s="190"/>
      <c r="S89" s="119"/>
      <c r="T89" s="201">
        <f t="shared" si="19"/>
        <v>0</v>
      </c>
      <c r="U89" s="184" t="e">
        <f t="shared" si="20"/>
        <v>#DIV/0!</v>
      </c>
      <c r="V89" s="227">
        <f t="shared" si="21"/>
        <v>0</v>
      </c>
      <c r="W89" s="115">
        <f t="shared" si="22"/>
      </c>
      <c r="X89" s="115">
        <f t="shared" si="23"/>
      </c>
      <c r="Y89" s="115">
        <f t="shared" si="24"/>
      </c>
      <c r="Z89" s="115">
        <f t="shared" si="24"/>
      </c>
      <c r="AA89" s="208">
        <f t="shared" si="25"/>
        <v>0</v>
      </c>
      <c r="AB89" s="116">
        <f t="shared" si="26"/>
        <v>0</v>
      </c>
      <c r="AC89" s="116">
        <f t="shared" si="27"/>
        <v>0</v>
      </c>
      <c r="AD89" s="181" t="e">
        <f t="shared" si="28"/>
        <v>#DIV/0!</v>
      </c>
    </row>
    <row r="90" spans="6:30" ht="12.75">
      <c r="F90" s="113"/>
      <c r="G90" s="113"/>
      <c r="H90" s="113"/>
      <c r="I90" s="113"/>
      <c r="J90" s="113"/>
      <c r="K90" s="120">
        <f t="shared" si="16"/>
        <v>0</v>
      </c>
      <c r="L90" s="120">
        <f t="shared" si="17"/>
        <v>0</v>
      </c>
      <c r="M90" s="215">
        <f t="shared" si="15"/>
        <v>0</v>
      </c>
      <c r="N90" s="224"/>
      <c r="O90" s="200">
        <f t="shared" si="18"/>
        <v>0</v>
      </c>
      <c r="P90" s="190"/>
      <c r="Q90" s="121"/>
      <c r="R90" s="190"/>
      <c r="S90" s="119"/>
      <c r="T90" s="201">
        <f t="shared" si="19"/>
        <v>0</v>
      </c>
      <c r="U90" s="184" t="e">
        <f t="shared" si="20"/>
        <v>#DIV/0!</v>
      </c>
      <c r="V90" s="227">
        <f t="shared" si="21"/>
        <v>0</v>
      </c>
      <c r="W90" s="115">
        <f t="shared" si="22"/>
      </c>
      <c r="X90" s="115">
        <f t="shared" si="23"/>
      </c>
      <c r="Y90" s="115">
        <f t="shared" si="24"/>
      </c>
      <c r="Z90" s="115">
        <f t="shared" si="24"/>
      </c>
      <c r="AA90" s="208">
        <f t="shared" si="25"/>
        <v>0</v>
      </c>
      <c r="AB90" s="116">
        <f t="shared" si="26"/>
        <v>0</v>
      </c>
      <c r="AC90" s="116">
        <f t="shared" si="27"/>
        <v>0</v>
      </c>
      <c r="AD90" s="181" t="e">
        <f t="shared" si="28"/>
        <v>#DIV/0!</v>
      </c>
    </row>
    <row r="91" spans="6:30" ht="12.75">
      <c r="F91" s="113"/>
      <c r="G91" s="113"/>
      <c r="H91" s="113"/>
      <c r="I91" s="113"/>
      <c r="J91" s="113"/>
      <c r="K91" s="120">
        <f t="shared" si="16"/>
        <v>0</v>
      </c>
      <c r="L91" s="120">
        <f t="shared" si="17"/>
        <v>0</v>
      </c>
      <c r="M91" s="215">
        <f t="shared" si="15"/>
        <v>0</v>
      </c>
      <c r="N91" s="224"/>
      <c r="O91" s="200">
        <f t="shared" si="18"/>
        <v>0</v>
      </c>
      <c r="P91" s="190"/>
      <c r="Q91" s="121"/>
      <c r="R91" s="190"/>
      <c r="S91" s="119"/>
      <c r="T91" s="201">
        <f t="shared" si="19"/>
        <v>0</v>
      </c>
      <c r="U91" s="184" t="e">
        <f t="shared" si="20"/>
        <v>#DIV/0!</v>
      </c>
      <c r="V91" s="227">
        <f t="shared" si="21"/>
        <v>0</v>
      </c>
      <c r="W91" s="115">
        <f t="shared" si="22"/>
      </c>
      <c r="X91" s="115">
        <f t="shared" si="23"/>
      </c>
      <c r="Y91" s="115">
        <f t="shared" si="24"/>
      </c>
      <c r="Z91" s="115">
        <f t="shared" si="24"/>
      </c>
      <c r="AA91" s="208">
        <f t="shared" si="25"/>
        <v>0</v>
      </c>
      <c r="AB91" s="116">
        <f t="shared" si="26"/>
        <v>0</v>
      </c>
      <c r="AC91" s="116">
        <f t="shared" si="27"/>
        <v>0</v>
      </c>
      <c r="AD91" s="181" t="e">
        <f t="shared" si="28"/>
        <v>#DIV/0!</v>
      </c>
    </row>
    <row r="92" spans="6:30" ht="12.75">
      <c r="F92" s="113"/>
      <c r="G92" s="113"/>
      <c r="H92" s="113"/>
      <c r="I92" s="113"/>
      <c r="J92" s="113"/>
      <c r="K92" s="120">
        <f t="shared" si="16"/>
        <v>0</v>
      </c>
      <c r="L92" s="120">
        <f t="shared" si="17"/>
        <v>0</v>
      </c>
      <c r="M92" s="215">
        <f t="shared" si="15"/>
        <v>0</v>
      </c>
      <c r="N92" s="224"/>
      <c r="O92" s="200">
        <f t="shared" si="18"/>
        <v>0</v>
      </c>
      <c r="P92" s="190"/>
      <c r="Q92" s="121"/>
      <c r="R92" s="190"/>
      <c r="S92" s="119"/>
      <c r="T92" s="201">
        <f t="shared" si="19"/>
        <v>0</v>
      </c>
      <c r="U92" s="184" t="e">
        <f t="shared" si="20"/>
        <v>#DIV/0!</v>
      </c>
      <c r="V92" s="227">
        <f t="shared" si="21"/>
        <v>0</v>
      </c>
      <c r="W92" s="115">
        <f t="shared" si="22"/>
      </c>
      <c r="X92" s="115">
        <f t="shared" si="23"/>
      </c>
      <c r="Y92" s="115">
        <f t="shared" si="24"/>
      </c>
      <c r="Z92" s="115">
        <f t="shared" si="24"/>
      </c>
      <c r="AA92" s="208">
        <f t="shared" si="25"/>
        <v>0</v>
      </c>
      <c r="AB92" s="116">
        <f t="shared" si="26"/>
        <v>0</v>
      </c>
      <c r="AC92" s="116">
        <f t="shared" si="27"/>
        <v>0</v>
      </c>
      <c r="AD92" s="181" t="e">
        <f t="shared" si="28"/>
        <v>#DIV/0!</v>
      </c>
    </row>
    <row r="93" spans="6:30" ht="12.75">
      <c r="F93" s="113"/>
      <c r="G93" s="113"/>
      <c r="H93" s="113"/>
      <c r="I93" s="113"/>
      <c r="J93" s="113"/>
      <c r="K93" s="120">
        <f t="shared" si="16"/>
        <v>0</v>
      </c>
      <c r="L93" s="120">
        <f t="shared" si="17"/>
        <v>0</v>
      </c>
      <c r="M93" s="215">
        <f t="shared" si="15"/>
        <v>0</v>
      </c>
      <c r="N93" s="224"/>
      <c r="O93" s="200">
        <f t="shared" si="18"/>
        <v>0</v>
      </c>
      <c r="P93" s="190"/>
      <c r="Q93" s="121"/>
      <c r="R93" s="190"/>
      <c r="S93" s="119"/>
      <c r="T93" s="201">
        <f t="shared" si="19"/>
        <v>0</v>
      </c>
      <c r="U93" s="184" t="e">
        <f t="shared" si="20"/>
        <v>#DIV/0!</v>
      </c>
      <c r="V93" s="227">
        <f t="shared" si="21"/>
        <v>0</v>
      </c>
      <c r="W93" s="115">
        <f t="shared" si="22"/>
      </c>
      <c r="X93" s="115">
        <f t="shared" si="23"/>
      </c>
      <c r="Y93" s="115">
        <f t="shared" si="24"/>
      </c>
      <c r="Z93" s="115">
        <f t="shared" si="24"/>
      </c>
      <c r="AA93" s="208">
        <f t="shared" si="25"/>
        <v>0</v>
      </c>
      <c r="AB93" s="116">
        <f t="shared" si="26"/>
        <v>0</v>
      </c>
      <c r="AC93" s="116">
        <f t="shared" si="27"/>
        <v>0</v>
      </c>
      <c r="AD93" s="181" t="e">
        <f t="shared" si="28"/>
        <v>#DIV/0!</v>
      </c>
    </row>
    <row r="94" spans="6:30" ht="12.75">
      <c r="F94" s="113"/>
      <c r="G94" s="113"/>
      <c r="H94" s="113"/>
      <c r="I94" s="113"/>
      <c r="J94" s="113"/>
      <c r="K94" s="120">
        <f t="shared" si="16"/>
        <v>0</v>
      </c>
      <c r="L94" s="120">
        <f t="shared" si="17"/>
        <v>0</v>
      </c>
      <c r="M94" s="215">
        <f t="shared" si="15"/>
        <v>0</v>
      </c>
      <c r="N94" s="224"/>
      <c r="O94" s="200">
        <f t="shared" si="18"/>
        <v>0</v>
      </c>
      <c r="P94" s="190"/>
      <c r="Q94" s="121"/>
      <c r="R94" s="190"/>
      <c r="S94" s="119"/>
      <c r="T94" s="201">
        <f t="shared" si="19"/>
        <v>0</v>
      </c>
      <c r="U94" s="184" t="e">
        <f t="shared" si="20"/>
        <v>#DIV/0!</v>
      </c>
      <c r="V94" s="227">
        <f t="shared" si="21"/>
        <v>0</v>
      </c>
      <c r="W94" s="115">
        <f t="shared" si="22"/>
      </c>
      <c r="X94" s="115">
        <f t="shared" si="23"/>
      </c>
      <c r="Y94" s="115">
        <f t="shared" si="24"/>
      </c>
      <c r="Z94" s="115">
        <f t="shared" si="24"/>
      </c>
      <c r="AA94" s="208">
        <f t="shared" si="25"/>
        <v>0</v>
      </c>
      <c r="AB94" s="116">
        <f t="shared" si="26"/>
        <v>0</v>
      </c>
      <c r="AC94" s="116">
        <f t="shared" si="27"/>
        <v>0</v>
      </c>
      <c r="AD94" s="181" t="e">
        <f t="shared" si="28"/>
        <v>#DIV/0!</v>
      </c>
    </row>
    <row r="95" spans="6:30" ht="12.75">
      <c r="F95" s="113"/>
      <c r="G95" s="113"/>
      <c r="H95" s="113"/>
      <c r="I95" s="113"/>
      <c r="J95" s="113"/>
      <c r="K95" s="120">
        <f t="shared" si="16"/>
        <v>0</v>
      </c>
      <c r="L95" s="120">
        <f t="shared" si="17"/>
        <v>0</v>
      </c>
      <c r="M95" s="215">
        <f t="shared" si="15"/>
        <v>0</v>
      </c>
      <c r="N95" s="224"/>
      <c r="O95" s="200">
        <f t="shared" si="18"/>
        <v>0</v>
      </c>
      <c r="P95" s="190"/>
      <c r="Q95" s="121"/>
      <c r="R95" s="190"/>
      <c r="S95" s="119"/>
      <c r="T95" s="201">
        <f t="shared" si="19"/>
        <v>0</v>
      </c>
      <c r="U95" s="184" t="e">
        <f t="shared" si="20"/>
        <v>#DIV/0!</v>
      </c>
      <c r="V95" s="227">
        <f t="shared" si="21"/>
        <v>0</v>
      </c>
      <c r="W95" s="115">
        <f t="shared" si="22"/>
      </c>
      <c r="X95" s="115">
        <f t="shared" si="23"/>
      </c>
      <c r="Y95" s="115">
        <f t="shared" si="24"/>
      </c>
      <c r="Z95" s="115">
        <f t="shared" si="24"/>
      </c>
      <c r="AA95" s="208">
        <f t="shared" si="25"/>
        <v>0</v>
      </c>
      <c r="AB95" s="116">
        <f t="shared" si="26"/>
        <v>0</v>
      </c>
      <c r="AC95" s="116">
        <f t="shared" si="27"/>
        <v>0</v>
      </c>
      <c r="AD95" s="181" t="e">
        <f t="shared" si="28"/>
        <v>#DIV/0!</v>
      </c>
    </row>
    <row r="96" spans="6:30" ht="12.75">
      <c r="F96" s="113"/>
      <c r="G96" s="113"/>
      <c r="H96" s="113"/>
      <c r="I96" s="113"/>
      <c r="J96" s="113"/>
      <c r="K96" s="120">
        <f t="shared" si="16"/>
        <v>0</v>
      </c>
      <c r="L96" s="120">
        <f t="shared" si="17"/>
        <v>0</v>
      </c>
      <c r="M96" s="215">
        <f t="shared" si="15"/>
        <v>0</v>
      </c>
      <c r="N96" s="224"/>
      <c r="O96" s="200">
        <f t="shared" si="18"/>
        <v>0</v>
      </c>
      <c r="P96" s="190"/>
      <c r="Q96" s="121"/>
      <c r="R96" s="190"/>
      <c r="S96" s="119"/>
      <c r="T96" s="201">
        <f t="shared" si="19"/>
        <v>0</v>
      </c>
      <c r="U96" s="184" t="e">
        <f t="shared" si="20"/>
        <v>#DIV/0!</v>
      </c>
      <c r="V96" s="227">
        <f t="shared" si="21"/>
        <v>0</v>
      </c>
      <c r="W96" s="115">
        <f t="shared" si="22"/>
      </c>
      <c r="X96" s="115">
        <f t="shared" si="23"/>
      </c>
      <c r="Y96" s="115">
        <f t="shared" si="24"/>
      </c>
      <c r="Z96" s="115">
        <f t="shared" si="24"/>
      </c>
      <c r="AA96" s="208">
        <f t="shared" si="25"/>
        <v>0</v>
      </c>
      <c r="AB96" s="116">
        <f t="shared" si="26"/>
        <v>0</v>
      </c>
      <c r="AC96" s="116">
        <f t="shared" si="27"/>
        <v>0</v>
      </c>
      <c r="AD96" s="181" t="e">
        <f t="shared" si="28"/>
        <v>#DIV/0!</v>
      </c>
    </row>
    <row r="97" spans="6:30" ht="12.75">
      <c r="F97" s="113"/>
      <c r="G97" s="113"/>
      <c r="H97" s="113"/>
      <c r="I97" s="113"/>
      <c r="J97" s="113"/>
      <c r="K97" s="120">
        <f t="shared" si="16"/>
        <v>0</v>
      </c>
      <c r="L97" s="120">
        <f t="shared" si="17"/>
        <v>0</v>
      </c>
      <c r="M97" s="215">
        <f t="shared" si="15"/>
        <v>0</v>
      </c>
      <c r="N97" s="224"/>
      <c r="O97" s="200">
        <f t="shared" si="18"/>
        <v>0</v>
      </c>
      <c r="P97" s="190"/>
      <c r="Q97" s="121"/>
      <c r="R97" s="190"/>
      <c r="S97" s="119"/>
      <c r="T97" s="201">
        <f t="shared" si="19"/>
        <v>0</v>
      </c>
      <c r="U97" s="184" t="e">
        <f t="shared" si="20"/>
        <v>#DIV/0!</v>
      </c>
      <c r="V97" s="227">
        <f t="shared" si="21"/>
        <v>0</v>
      </c>
      <c r="W97" s="115">
        <f t="shared" si="22"/>
      </c>
      <c r="X97" s="115">
        <f t="shared" si="23"/>
      </c>
      <c r="Y97" s="115">
        <f t="shared" si="24"/>
      </c>
      <c r="Z97" s="115">
        <f t="shared" si="24"/>
      </c>
      <c r="AA97" s="208">
        <f t="shared" si="25"/>
        <v>0</v>
      </c>
      <c r="AB97" s="116">
        <f t="shared" si="26"/>
        <v>0</v>
      </c>
      <c r="AC97" s="116">
        <f t="shared" si="27"/>
        <v>0</v>
      </c>
      <c r="AD97" s="181" t="e">
        <f t="shared" si="28"/>
        <v>#DIV/0!</v>
      </c>
    </row>
    <row r="98" spans="6:30" ht="12.75">
      <c r="F98" s="113"/>
      <c r="G98" s="113"/>
      <c r="H98" s="113"/>
      <c r="I98" s="113"/>
      <c r="J98" s="113"/>
      <c r="K98" s="120">
        <f t="shared" si="16"/>
        <v>0</v>
      </c>
      <c r="L98" s="120">
        <f t="shared" si="17"/>
        <v>0</v>
      </c>
      <c r="M98" s="215">
        <f t="shared" si="15"/>
        <v>0</v>
      </c>
      <c r="N98" s="224"/>
      <c r="O98" s="200">
        <f t="shared" si="18"/>
        <v>0</v>
      </c>
      <c r="P98" s="190"/>
      <c r="Q98" s="121"/>
      <c r="R98" s="190"/>
      <c r="S98" s="119"/>
      <c r="T98" s="201">
        <f t="shared" si="19"/>
        <v>0</v>
      </c>
      <c r="U98" s="184" t="e">
        <f t="shared" si="20"/>
        <v>#DIV/0!</v>
      </c>
      <c r="V98" s="227">
        <f t="shared" si="21"/>
        <v>0</v>
      </c>
      <c r="W98" s="115">
        <f t="shared" si="22"/>
      </c>
      <c r="X98" s="115">
        <f t="shared" si="23"/>
      </c>
      <c r="Y98" s="115">
        <f t="shared" si="24"/>
      </c>
      <c r="Z98" s="115">
        <f t="shared" si="24"/>
      </c>
      <c r="AA98" s="208">
        <f t="shared" si="25"/>
        <v>0</v>
      </c>
      <c r="AB98" s="116">
        <f t="shared" si="26"/>
        <v>0</v>
      </c>
      <c r="AC98" s="116">
        <f t="shared" si="27"/>
        <v>0</v>
      </c>
      <c r="AD98" s="181" t="e">
        <f t="shared" si="28"/>
        <v>#DIV/0!</v>
      </c>
    </row>
    <row r="99" spans="6:30" ht="12.75">
      <c r="F99" s="113"/>
      <c r="G99" s="113"/>
      <c r="H99" s="113"/>
      <c r="I99" s="113"/>
      <c r="J99" s="113"/>
      <c r="K99" s="120">
        <f t="shared" si="16"/>
        <v>0</v>
      </c>
      <c r="L99" s="120">
        <f t="shared" si="17"/>
        <v>0</v>
      </c>
      <c r="M99" s="215">
        <f t="shared" si="15"/>
        <v>0</v>
      </c>
      <c r="N99" s="224"/>
      <c r="O99" s="200">
        <f t="shared" si="18"/>
        <v>0</v>
      </c>
      <c r="P99" s="190"/>
      <c r="Q99" s="121"/>
      <c r="R99" s="190"/>
      <c r="S99" s="119"/>
      <c r="T99" s="201">
        <f t="shared" si="19"/>
        <v>0</v>
      </c>
      <c r="U99" s="184" t="e">
        <f t="shared" si="20"/>
        <v>#DIV/0!</v>
      </c>
      <c r="V99" s="227">
        <f t="shared" si="21"/>
        <v>0</v>
      </c>
      <c r="W99" s="115">
        <f t="shared" si="22"/>
      </c>
      <c r="X99" s="115">
        <f t="shared" si="23"/>
      </c>
      <c r="Y99" s="115">
        <f t="shared" si="24"/>
      </c>
      <c r="Z99" s="115">
        <f t="shared" si="24"/>
      </c>
      <c r="AA99" s="208">
        <f t="shared" si="25"/>
        <v>0</v>
      </c>
      <c r="AB99" s="116">
        <f t="shared" si="26"/>
        <v>0</v>
      </c>
      <c r="AC99" s="116">
        <f t="shared" si="27"/>
        <v>0</v>
      </c>
      <c r="AD99" s="181" t="e">
        <f t="shared" si="28"/>
        <v>#DIV/0!</v>
      </c>
    </row>
    <row r="100" spans="6:30" ht="12.75">
      <c r="F100" s="113"/>
      <c r="G100" s="113"/>
      <c r="H100" s="113"/>
      <c r="I100" s="113"/>
      <c r="J100" s="113"/>
      <c r="K100" s="120">
        <f t="shared" si="16"/>
        <v>0</v>
      </c>
      <c r="L100" s="120">
        <f t="shared" si="17"/>
        <v>0</v>
      </c>
      <c r="M100" s="215">
        <f t="shared" si="15"/>
        <v>0</v>
      </c>
      <c r="N100" s="224"/>
      <c r="O100" s="200">
        <f t="shared" si="18"/>
        <v>0</v>
      </c>
      <c r="P100" s="190"/>
      <c r="Q100" s="121"/>
      <c r="R100" s="190"/>
      <c r="S100" s="119"/>
      <c r="T100" s="201">
        <f t="shared" si="19"/>
        <v>0</v>
      </c>
      <c r="U100" s="184" t="e">
        <f t="shared" si="20"/>
        <v>#DIV/0!</v>
      </c>
      <c r="V100" s="227">
        <f t="shared" si="21"/>
        <v>0</v>
      </c>
      <c r="W100" s="115">
        <f t="shared" si="22"/>
      </c>
      <c r="X100" s="115">
        <f t="shared" si="23"/>
      </c>
      <c r="Y100" s="115">
        <f t="shared" si="24"/>
      </c>
      <c r="Z100" s="115">
        <f t="shared" si="24"/>
      </c>
      <c r="AA100" s="208">
        <f t="shared" si="25"/>
        <v>0</v>
      </c>
      <c r="AB100" s="116">
        <f t="shared" si="26"/>
        <v>0</v>
      </c>
      <c r="AC100" s="116">
        <f t="shared" si="27"/>
        <v>0</v>
      </c>
      <c r="AD100" s="181" t="e">
        <f t="shared" si="28"/>
        <v>#DIV/0!</v>
      </c>
    </row>
    <row r="101" spans="6:30" ht="12.75">
      <c r="F101" s="113"/>
      <c r="G101" s="113"/>
      <c r="H101" s="113"/>
      <c r="I101" s="113"/>
      <c r="J101" s="113"/>
      <c r="K101" s="120">
        <f t="shared" si="16"/>
        <v>0</v>
      </c>
      <c r="L101" s="120">
        <f t="shared" si="17"/>
        <v>0</v>
      </c>
      <c r="M101" s="215">
        <f t="shared" si="15"/>
        <v>0</v>
      </c>
      <c r="N101" s="224"/>
      <c r="O101" s="200">
        <f t="shared" si="18"/>
        <v>0</v>
      </c>
      <c r="P101" s="190"/>
      <c r="Q101" s="121"/>
      <c r="R101" s="190"/>
      <c r="S101" s="119"/>
      <c r="T101" s="201">
        <f t="shared" si="19"/>
        <v>0</v>
      </c>
      <c r="U101" s="184" t="e">
        <f t="shared" si="20"/>
        <v>#DIV/0!</v>
      </c>
      <c r="V101" s="227">
        <f t="shared" si="21"/>
        <v>0</v>
      </c>
      <c r="W101" s="115">
        <f t="shared" si="22"/>
      </c>
      <c r="X101" s="115">
        <f t="shared" si="23"/>
      </c>
      <c r="Y101" s="115">
        <f t="shared" si="24"/>
      </c>
      <c r="Z101" s="115">
        <f t="shared" si="24"/>
      </c>
      <c r="AA101" s="208">
        <f t="shared" si="25"/>
        <v>0</v>
      </c>
      <c r="AB101" s="116">
        <f t="shared" si="26"/>
        <v>0</v>
      </c>
      <c r="AC101" s="116">
        <f t="shared" si="27"/>
        <v>0</v>
      </c>
      <c r="AD101" s="181" t="e">
        <f t="shared" si="28"/>
        <v>#DIV/0!</v>
      </c>
    </row>
    <row r="102" spans="6:30" ht="12.75">
      <c r="F102" s="113"/>
      <c r="G102" s="113"/>
      <c r="H102" s="113"/>
      <c r="I102" s="113"/>
      <c r="J102" s="113"/>
      <c r="K102" s="120">
        <f t="shared" si="16"/>
        <v>0</v>
      </c>
      <c r="L102" s="120">
        <f t="shared" si="17"/>
        <v>0</v>
      </c>
      <c r="M102" s="215">
        <f t="shared" si="15"/>
        <v>0</v>
      </c>
      <c r="N102" s="224"/>
      <c r="O102" s="200">
        <f t="shared" si="18"/>
        <v>0</v>
      </c>
      <c r="P102" s="190"/>
      <c r="Q102" s="121"/>
      <c r="R102" s="190"/>
      <c r="S102" s="119"/>
      <c r="T102" s="201">
        <f t="shared" si="19"/>
        <v>0</v>
      </c>
      <c r="U102" s="184" t="e">
        <f t="shared" si="20"/>
        <v>#DIV/0!</v>
      </c>
      <c r="V102" s="227">
        <f t="shared" si="21"/>
        <v>0</v>
      </c>
      <c r="W102" s="115">
        <f t="shared" si="22"/>
      </c>
      <c r="X102" s="115">
        <f t="shared" si="23"/>
      </c>
      <c r="Y102" s="115">
        <f t="shared" si="24"/>
      </c>
      <c r="Z102" s="115">
        <f t="shared" si="24"/>
      </c>
      <c r="AA102" s="208">
        <f t="shared" si="25"/>
        <v>0</v>
      </c>
      <c r="AB102" s="116">
        <f t="shared" si="26"/>
        <v>0</v>
      </c>
      <c r="AC102" s="116">
        <f t="shared" si="27"/>
        <v>0</v>
      </c>
      <c r="AD102" s="181" t="e">
        <f t="shared" si="28"/>
        <v>#DIV/0!</v>
      </c>
    </row>
    <row r="103" spans="6:30" ht="12.75">
      <c r="F103" s="113"/>
      <c r="G103" s="113"/>
      <c r="H103" s="113"/>
      <c r="I103" s="113"/>
      <c r="J103" s="113"/>
      <c r="K103" s="120">
        <f t="shared" si="16"/>
        <v>0</v>
      </c>
      <c r="L103" s="120">
        <f t="shared" si="17"/>
        <v>0</v>
      </c>
      <c r="M103" s="215">
        <f t="shared" si="15"/>
        <v>0</v>
      </c>
      <c r="N103" s="224"/>
      <c r="O103" s="200">
        <f t="shared" si="18"/>
        <v>0</v>
      </c>
      <c r="P103" s="190"/>
      <c r="Q103" s="121"/>
      <c r="R103" s="190"/>
      <c r="S103" s="119"/>
      <c r="T103" s="201">
        <f t="shared" si="19"/>
        <v>0</v>
      </c>
      <c r="U103" s="184" t="e">
        <f t="shared" si="20"/>
        <v>#DIV/0!</v>
      </c>
      <c r="V103" s="227">
        <f t="shared" si="21"/>
        <v>0</v>
      </c>
      <c r="W103" s="115">
        <f t="shared" si="22"/>
      </c>
      <c r="X103" s="115">
        <f t="shared" si="23"/>
      </c>
      <c r="Y103" s="115">
        <f t="shared" si="24"/>
      </c>
      <c r="Z103" s="115">
        <f t="shared" si="24"/>
      </c>
      <c r="AA103" s="208">
        <f t="shared" si="25"/>
        <v>0</v>
      </c>
      <c r="AB103" s="116">
        <f t="shared" si="26"/>
        <v>0</v>
      </c>
      <c r="AC103" s="116">
        <f t="shared" si="27"/>
        <v>0</v>
      </c>
      <c r="AD103" s="181" t="e">
        <f t="shared" si="28"/>
        <v>#DIV/0!</v>
      </c>
    </row>
    <row r="104" spans="6:30" ht="12.75">
      <c r="F104" s="113"/>
      <c r="G104" s="113"/>
      <c r="H104" s="113"/>
      <c r="I104" s="113"/>
      <c r="J104" s="113"/>
      <c r="K104" s="120">
        <f t="shared" si="16"/>
        <v>0</v>
      </c>
      <c r="L104" s="120">
        <f t="shared" si="17"/>
        <v>0</v>
      </c>
      <c r="M104" s="215">
        <f t="shared" si="15"/>
        <v>0</v>
      </c>
      <c r="N104" s="224"/>
      <c r="O104" s="200">
        <f t="shared" si="18"/>
        <v>0</v>
      </c>
      <c r="P104" s="190"/>
      <c r="Q104" s="121"/>
      <c r="R104" s="190"/>
      <c r="S104" s="119"/>
      <c r="T104" s="201">
        <f t="shared" si="19"/>
        <v>0</v>
      </c>
      <c r="U104" s="184" t="e">
        <f t="shared" si="20"/>
        <v>#DIV/0!</v>
      </c>
      <c r="V104" s="227">
        <f t="shared" si="21"/>
        <v>0</v>
      </c>
      <c r="W104" s="115">
        <f t="shared" si="22"/>
      </c>
      <c r="X104" s="115">
        <f t="shared" si="23"/>
      </c>
      <c r="Y104" s="115">
        <f t="shared" si="24"/>
      </c>
      <c r="Z104" s="115">
        <f t="shared" si="24"/>
      </c>
      <c r="AA104" s="208">
        <f t="shared" si="25"/>
        <v>0</v>
      </c>
      <c r="AB104" s="116">
        <f t="shared" si="26"/>
        <v>0</v>
      </c>
      <c r="AC104" s="116">
        <f t="shared" si="27"/>
        <v>0</v>
      </c>
      <c r="AD104" s="181" t="e">
        <f t="shared" si="28"/>
        <v>#DIV/0!</v>
      </c>
    </row>
    <row r="105" spans="6:30" ht="12.75">
      <c r="F105" s="113"/>
      <c r="G105" s="113"/>
      <c r="H105" s="113"/>
      <c r="I105" s="113"/>
      <c r="J105" s="113"/>
      <c r="K105" s="120">
        <f t="shared" si="16"/>
        <v>0</v>
      </c>
      <c r="L105" s="120">
        <f t="shared" si="17"/>
        <v>0</v>
      </c>
      <c r="M105" s="215">
        <f t="shared" si="15"/>
        <v>0</v>
      </c>
      <c r="N105" s="224"/>
      <c r="O105" s="200">
        <f t="shared" si="18"/>
        <v>0</v>
      </c>
      <c r="P105" s="190"/>
      <c r="Q105" s="121"/>
      <c r="R105" s="190"/>
      <c r="S105" s="119"/>
      <c r="T105" s="201">
        <f t="shared" si="19"/>
        <v>0</v>
      </c>
      <c r="U105" s="184" t="e">
        <f t="shared" si="20"/>
        <v>#DIV/0!</v>
      </c>
      <c r="V105" s="227">
        <f t="shared" si="21"/>
        <v>0</v>
      </c>
      <c r="W105" s="115">
        <f t="shared" si="22"/>
      </c>
      <c r="X105" s="115">
        <f t="shared" si="23"/>
      </c>
      <c r="Y105" s="115">
        <f t="shared" si="24"/>
      </c>
      <c r="Z105" s="115">
        <f t="shared" si="24"/>
      </c>
      <c r="AA105" s="208">
        <f t="shared" si="25"/>
        <v>0</v>
      </c>
      <c r="AB105" s="116">
        <f t="shared" si="26"/>
        <v>0</v>
      </c>
      <c r="AC105" s="116">
        <f t="shared" si="27"/>
        <v>0</v>
      </c>
      <c r="AD105" s="181" t="e">
        <f t="shared" si="28"/>
        <v>#DIV/0!</v>
      </c>
    </row>
    <row r="106" spans="6:30" ht="12.75">
      <c r="F106" s="113"/>
      <c r="G106" s="113"/>
      <c r="H106" s="113"/>
      <c r="I106" s="113"/>
      <c r="J106" s="113"/>
      <c r="K106" s="120">
        <f t="shared" si="16"/>
        <v>0</v>
      </c>
      <c r="L106" s="120">
        <f t="shared" si="17"/>
        <v>0</v>
      </c>
      <c r="M106" s="215">
        <f t="shared" si="15"/>
        <v>0</v>
      </c>
      <c r="N106" s="224"/>
      <c r="O106" s="200">
        <f t="shared" si="18"/>
        <v>0</v>
      </c>
      <c r="P106" s="190"/>
      <c r="Q106" s="121"/>
      <c r="R106" s="190"/>
      <c r="S106" s="119"/>
      <c r="T106" s="201">
        <f t="shared" si="19"/>
        <v>0</v>
      </c>
      <c r="U106" s="184" t="e">
        <f t="shared" si="20"/>
        <v>#DIV/0!</v>
      </c>
      <c r="V106" s="227">
        <f t="shared" si="21"/>
        <v>0</v>
      </c>
      <c r="W106" s="115">
        <f t="shared" si="22"/>
      </c>
      <c r="X106" s="115">
        <f t="shared" si="23"/>
      </c>
      <c r="Y106" s="115">
        <f t="shared" si="24"/>
      </c>
      <c r="Z106" s="115">
        <f t="shared" si="24"/>
      </c>
      <c r="AA106" s="208">
        <f t="shared" si="25"/>
        <v>0</v>
      </c>
      <c r="AB106" s="116">
        <f t="shared" si="26"/>
        <v>0</v>
      </c>
      <c r="AC106" s="116">
        <f t="shared" si="27"/>
        <v>0</v>
      </c>
      <c r="AD106" s="181" t="e">
        <f t="shared" si="28"/>
        <v>#DIV/0!</v>
      </c>
    </row>
    <row r="107" spans="6:30" ht="12.75">
      <c r="F107" s="113"/>
      <c r="G107" s="113"/>
      <c r="H107" s="113"/>
      <c r="I107" s="113"/>
      <c r="J107" s="113"/>
      <c r="K107" s="120">
        <f t="shared" si="16"/>
        <v>0</v>
      </c>
      <c r="L107" s="120">
        <f t="shared" si="17"/>
        <v>0</v>
      </c>
      <c r="M107" s="215">
        <f t="shared" si="15"/>
        <v>0</v>
      </c>
      <c r="N107" s="224"/>
      <c r="O107" s="200">
        <f t="shared" si="18"/>
        <v>0</v>
      </c>
      <c r="P107" s="190"/>
      <c r="Q107" s="121"/>
      <c r="R107" s="190"/>
      <c r="S107" s="119"/>
      <c r="T107" s="201">
        <f t="shared" si="19"/>
        <v>0</v>
      </c>
      <c r="U107" s="184" t="e">
        <f t="shared" si="20"/>
        <v>#DIV/0!</v>
      </c>
      <c r="V107" s="227">
        <f t="shared" si="21"/>
        <v>0</v>
      </c>
      <c r="W107" s="115">
        <f t="shared" si="22"/>
      </c>
      <c r="X107" s="115">
        <f t="shared" si="23"/>
      </c>
      <c r="Y107" s="115">
        <f t="shared" si="24"/>
      </c>
      <c r="Z107" s="115">
        <f t="shared" si="24"/>
      </c>
      <c r="AA107" s="208">
        <f t="shared" si="25"/>
        <v>0</v>
      </c>
      <c r="AB107" s="116">
        <f t="shared" si="26"/>
        <v>0</v>
      </c>
      <c r="AC107" s="116">
        <f t="shared" si="27"/>
        <v>0</v>
      </c>
      <c r="AD107" s="181" t="e">
        <f t="shared" si="28"/>
        <v>#DIV/0!</v>
      </c>
    </row>
    <row r="108" spans="6:30" ht="12.75">
      <c r="F108" s="113"/>
      <c r="G108" s="113"/>
      <c r="H108" s="113"/>
      <c r="I108" s="113"/>
      <c r="J108" s="113"/>
      <c r="K108" s="120">
        <f t="shared" si="16"/>
        <v>0</v>
      </c>
      <c r="L108" s="120">
        <f t="shared" si="17"/>
        <v>0</v>
      </c>
      <c r="M108" s="215">
        <f t="shared" si="15"/>
        <v>0</v>
      </c>
      <c r="N108" s="224"/>
      <c r="O108" s="200">
        <f t="shared" si="18"/>
        <v>0</v>
      </c>
      <c r="P108" s="190"/>
      <c r="Q108" s="121"/>
      <c r="R108" s="190"/>
      <c r="S108" s="119"/>
      <c r="T108" s="201">
        <f t="shared" si="19"/>
        <v>0</v>
      </c>
      <c r="U108" s="184" t="e">
        <f t="shared" si="20"/>
        <v>#DIV/0!</v>
      </c>
      <c r="V108" s="227">
        <f t="shared" si="21"/>
        <v>0</v>
      </c>
      <c r="W108" s="115">
        <f t="shared" si="22"/>
      </c>
      <c r="X108" s="115">
        <f t="shared" si="23"/>
      </c>
      <c r="Y108" s="115">
        <f t="shared" si="24"/>
      </c>
      <c r="Z108" s="115">
        <f t="shared" si="24"/>
      </c>
      <c r="AA108" s="208">
        <f t="shared" si="25"/>
        <v>0</v>
      </c>
      <c r="AB108" s="116">
        <f t="shared" si="26"/>
        <v>0</v>
      </c>
      <c r="AC108" s="116">
        <f t="shared" si="27"/>
        <v>0</v>
      </c>
      <c r="AD108" s="181" t="e">
        <f t="shared" si="28"/>
        <v>#DIV/0!</v>
      </c>
    </row>
    <row r="109" spans="6:30" ht="12.75">
      <c r="F109" s="113"/>
      <c r="G109" s="113"/>
      <c r="H109" s="113"/>
      <c r="I109" s="113"/>
      <c r="J109" s="113"/>
      <c r="K109" s="120">
        <f t="shared" si="16"/>
        <v>0</v>
      </c>
      <c r="L109" s="120">
        <f t="shared" si="17"/>
        <v>0</v>
      </c>
      <c r="M109" s="215">
        <f t="shared" si="15"/>
        <v>0</v>
      </c>
      <c r="N109" s="224"/>
      <c r="O109" s="200">
        <f t="shared" si="18"/>
        <v>0</v>
      </c>
      <c r="P109" s="190"/>
      <c r="Q109" s="121"/>
      <c r="R109" s="190"/>
      <c r="S109" s="119"/>
      <c r="T109" s="201">
        <f t="shared" si="19"/>
        <v>0</v>
      </c>
      <c r="U109" s="184" t="e">
        <f t="shared" si="20"/>
        <v>#DIV/0!</v>
      </c>
      <c r="V109" s="227">
        <f t="shared" si="21"/>
        <v>0</v>
      </c>
      <c r="W109" s="115">
        <f t="shared" si="22"/>
      </c>
      <c r="X109" s="115">
        <f t="shared" si="23"/>
      </c>
      <c r="Y109" s="115">
        <f t="shared" si="24"/>
      </c>
      <c r="Z109" s="115">
        <f t="shared" si="24"/>
      </c>
      <c r="AA109" s="208">
        <f t="shared" si="25"/>
        <v>0</v>
      </c>
      <c r="AB109" s="116">
        <f t="shared" si="26"/>
        <v>0</v>
      </c>
      <c r="AC109" s="116">
        <f t="shared" si="27"/>
        <v>0</v>
      </c>
      <c r="AD109" s="181" t="e">
        <f t="shared" si="28"/>
        <v>#DIV/0!</v>
      </c>
    </row>
    <row r="110" spans="6:30" ht="12.75">
      <c r="F110" s="113"/>
      <c r="G110" s="113"/>
      <c r="H110" s="113"/>
      <c r="I110" s="113"/>
      <c r="J110" s="113"/>
      <c r="K110" s="120">
        <f t="shared" si="16"/>
        <v>0</v>
      </c>
      <c r="L110" s="120">
        <f t="shared" si="17"/>
        <v>0</v>
      </c>
      <c r="M110" s="215">
        <f t="shared" si="15"/>
        <v>0</v>
      </c>
      <c r="N110" s="224"/>
      <c r="O110" s="200">
        <f t="shared" si="18"/>
        <v>0</v>
      </c>
      <c r="P110" s="190"/>
      <c r="Q110" s="121"/>
      <c r="R110" s="190"/>
      <c r="S110" s="119"/>
      <c r="T110" s="201">
        <f t="shared" si="19"/>
        <v>0</v>
      </c>
      <c r="U110" s="184" t="e">
        <f t="shared" si="20"/>
        <v>#DIV/0!</v>
      </c>
      <c r="V110" s="227">
        <f t="shared" si="21"/>
        <v>0</v>
      </c>
      <c r="W110" s="115">
        <f t="shared" si="22"/>
      </c>
      <c r="X110" s="115">
        <f t="shared" si="23"/>
      </c>
      <c r="Y110" s="115">
        <f t="shared" si="24"/>
      </c>
      <c r="Z110" s="115">
        <f t="shared" si="24"/>
      </c>
      <c r="AA110" s="208">
        <f t="shared" si="25"/>
        <v>0</v>
      </c>
      <c r="AB110" s="116">
        <f t="shared" si="26"/>
        <v>0</v>
      </c>
      <c r="AC110" s="116">
        <f t="shared" si="27"/>
        <v>0</v>
      </c>
      <c r="AD110" s="181" t="e">
        <f t="shared" si="28"/>
        <v>#DIV/0!</v>
      </c>
    </row>
    <row r="111" spans="6:30" ht="12.75">
      <c r="F111" s="113"/>
      <c r="G111" s="113"/>
      <c r="H111" s="113"/>
      <c r="I111" s="113"/>
      <c r="J111" s="113"/>
      <c r="K111" s="120">
        <f t="shared" si="16"/>
        <v>0</v>
      </c>
      <c r="L111" s="120">
        <f t="shared" si="17"/>
        <v>0</v>
      </c>
      <c r="M111" s="215">
        <f t="shared" si="15"/>
        <v>0</v>
      </c>
      <c r="N111" s="224"/>
      <c r="O111" s="200">
        <f t="shared" si="18"/>
        <v>0</v>
      </c>
      <c r="P111" s="190"/>
      <c r="Q111" s="121"/>
      <c r="R111" s="190"/>
      <c r="S111" s="119"/>
      <c r="T111" s="201">
        <f t="shared" si="19"/>
        <v>0</v>
      </c>
      <c r="U111" s="184" t="e">
        <f t="shared" si="20"/>
        <v>#DIV/0!</v>
      </c>
      <c r="V111" s="227">
        <f t="shared" si="21"/>
        <v>0</v>
      </c>
      <c r="W111" s="115">
        <f t="shared" si="22"/>
      </c>
      <c r="X111" s="115">
        <f t="shared" si="23"/>
      </c>
      <c r="Y111" s="115">
        <f t="shared" si="24"/>
      </c>
      <c r="Z111" s="115">
        <f t="shared" si="24"/>
      </c>
      <c r="AA111" s="208">
        <f t="shared" si="25"/>
        <v>0</v>
      </c>
      <c r="AB111" s="116">
        <f t="shared" si="26"/>
        <v>0</v>
      </c>
      <c r="AC111" s="116">
        <f t="shared" si="27"/>
        <v>0</v>
      </c>
      <c r="AD111" s="181" t="e">
        <f t="shared" si="28"/>
        <v>#DIV/0!</v>
      </c>
    </row>
    <row r="112" spans="6:30" ht="12.75">
      <c r="F112" s="113"/>
      <c r="G112" s="113"/>
      <c r="H112" s="113"/>
      <c r="I112" s="113"/>
      <c r="J112" s="113"/>
      <c r="K112" s="120">
        <f t="shared" si="16"/>
        <v>0</v>
      </c>
      <c r="L112" s="120">
        <f t="shared" si="17"/>
        <v>0</v>
      </c>
      <c r="M112" s="215">
        <f t="shared" si="15"/>
        <v>0</v>
      </c>
      <c r="N112" s="224"/>
      <c r="O112" s="200">
        <f t="shared" si="18"/>
        <v>0</v>
      </c>
      <c r="P112" s="190"/>
      <c r="Q112" s="121"/>
      <c r="R112" s="190"/>
      <c r="S112" s="119"/>
      <c r="T112" s="201">
        <f t="shared" si="19"/>
        <v>0</v>
      </c>
      <c r="U112" s="184" t="e">
        <f t="shared" si="20"/>
        <v>#DIV/0!</v>
      </c>
      <c r="V112" s="227">
        <f t="shared" si="21"/>
        <v>0</v>
      </c>
      <c r="W112" s="115">
        <f t="shared" si="22"/>
      </c>
      <c r="X112" s="115">
        <f t="shared" si="23"/>
      </c>
      <c r="Y112" s="115">
        <f t="shared" si="24"/>
      </c>
      <c r="Z112" s="115">
        <f t="shared" si="24"/>
      </c>
      <c r="AA112" s="208">
        <f t="shared" si="25"/>
        <v>0</v>
      </c>
      <c r="AB112" s="116">
        <f t="shared" si="26"/>
        <v>0</v>
      </c>
      <c r="AC112" s="116">
        <f t="shared" si="27"/>
        <v>0</v>
      </c>
      <c r="AD112" s="181" t="e">
        <f t="shared" si="28"/>
        <v>#DIV/0!</v>
      </c>
    </row>
    <row r="113" spans="6:30" ht="12.75">
      <c r="F113" s="113"/>
      <c r="G113" s="113"/>
      <c r="H113" s="113"/>
      <c r="I113" s="113"/>
      <c r="J113" s="113"/>
      <c r="K113" s="120">
        <f t="shared" si="16"/>
        <v>0</v>
      </c>
      <c r="L113" s="120">
        <f t="shared" si="17"/>
        <v>0</v>
      </c>
      <c r="M113" s="215">
        <f t="shared" si="15"/>
        <v>0</v>
      </c>
      <c r="N113" s="224"/>
      <c r="O113" s="200">
        <f t="shared" si="18"/>
        <v>0</v>
      </c>
      <c r="P113" s="190"/>
      <c r="Q113" s="121"/>
      <c r="R113" s="190"/>
      <c r="S113" s="119"/>
      <c r="T113" s="201">
        <f t="shared" si="19"/>
        <v>0</v>
      </c>
      <c r="U113" s="184" t="e">
        <f t="shared" si="20"/>
        <v>#DIV/0!</v>
      </c>
      <c r="V113" s="227">
        <f t="shared" si="21"/>
        <v>0</v>
      </c>
      <c r="W113" s="115">
        <f t="shared" si="22"/>
      </c>
      <c r="X113" s="115">
        <f t="shared" si="23"/>
      </c>
      <c r="Y113" s="115">
        <f t="shared" si="24"/>
      </c>
      <c r="Z113" s="115">
        <f t="shared" si="24"/>
      </c>
      <c r="AA113" s="208">
        <f t="shared" si="25"/>
        <v>0</v>
      </c>
      <c r="AB113" s="116">
        <f t="shared" si="26"/>
        <v>0</v>
      </c>
      <c r="AC113" s="116">
        <f t="shared" si="27"/>
        <v>0</v>
      </c>
      <c r="AD113" s="181" t="e">
        <f t="shared" si="28"/>
        <v>#DIV/0!</v>
      </c>
    </row>
    <row r="114" spans="6:30" ht="12.75">
      <c r="F114" s="113"/>
      <c r="G114" s="113"/>
      <c r="H114" s="113"/>
      <c r="I114" s="113"/>
      <c r="J114" s="113"/>
      <c r="K114" s="120">
        <f t="shared" si="16"/>
        <v>0</v>
      </c>
      <c r="L114" s="120">
        <f t="shared" si="17"/>
        <v>0</v>
      </c>
      <c r="M114" s="215">
        <f t="shared" si="15"/>
        <v>0</v>
      </c>
      <c r="N114" s="224"/>
      <c r="O114" s="200">
        <f t="shared" si="18"/>
        <v>0</v>
      </c>
      <c r="P114" s="190"/>
      <c r="Q114" s="121"/>
      <c r="R114" s="190"/>
      <c r="S114" s="119"/>
      <c r="T114" s="201">
        <f t="shared" si="19"/>
        <v>0</v>
      </c>
      <c r="U114" s="184" t="e">
        <f t="shared" si="20"/>
        <v>#DIV/0!</v>
      </c>
      <c r="V114" s="227">
        <f t="shared" si="21"/>
        <v>0</v>
      </c>
      <c r="W114" s="115">
        <f t="shared" si="22"/>
      </c>
      <c r="X114" s="115">
        <f t="shared" si="23"/>
      </c>
      <c r="Y114" s="115">
        <f t="shared" si="24"/>
      </c>
      <c r="Z114" s="115">
        <f t="shared" si="24"/>
      </c>
      <c r="AA114" s="208">
        <f t="shared" si="25"/>
        <v>0</v>
      </c>
      <c r="AB114" s="116">
        <f t="shared" si="26"/>
        <v>0</v>
      </c>
      <c r="AC114" s="116">
        <f t="shared" si="27"/>
        <v>0</v>
      </c>
      <c r="AD114" s="181" t="e">
        <f t="shared" si="28"/>
        <v>#DIV/0!</v>
      </c>
    </row>
    <row r="115" spans="6:30" ht="12.75">
      <c r="F115" s="113"/>
      <c r="G115" s="113"/>
      <c r="H115" s="113"/>
      <c r="I115" s="113"/>
      <c r="J115" s="113"/>
      <c r="K115" s="120">
        <f t="shared" si="16"/>
        <v>0</v>
      </c>
      <c r="L115" s="120">
        <f t="shared" si="17"/>
        <v>0</v>
      </c>
      <c r="M115" s="215">
        <f t="shared" si="15"/>
        <v>0</v>
      </c>
      <c r="N115" s="224"/>
      <c r="O115" s="200">
        <f t="shared" si="18"/>
        <v>0</v>
      </c>
      <c r="P115" s="190"/>
      <c r="Q115" s="121"/>
      <c r="R115" s="190"/>
      <c r="S115" s="119"/>
      <c r="T115" s="201">
        <f t="shared" si="19"/>
        <v>0</v>
      </c>
      <c r="U115" s="184" t="e">
        <f t="shared" si="20"/>
        <v>#DIV/0!</v>
      </c>
      <c r="V115" s="227">
        <f t="shared" si="21"/>
        <v>0</v>
      </c>
      <c r="W115" s="115">
        <f t="shared" si="22"/>
      </c>
      <c r="X115" s="115">
        <f t="shared" si="23"/>
      </c>
      <c r="Y115" s="115">
        <f t="shared" si="24"/>
      </c>
      <c r="Z115" s="115">
        <f t="shared" si="24"/>
      </c>
      <c r="AA115" s="208">
        <f t="shared" si="25"/>
        <v>0</v>
      </c>
      <c r="AB115" s="116">
        <f t="shared" si="26"/>
        <v>0</v>
      </c>
      <c r="AC115" s="116">
        <f t="shared" si="27"/>
        <v>0</v>
      </c>
      <c r="AD115" s="181" t="e">
        <f t="shared" si="28"/>
        <v>#DIV/0!</v>
      </c>
    </row>
    <row r="116" spans="6:30" ht="12.75">
      <c r="F116" s="113"/>
      <c r="G116" s="113"/>
      <c r="H116" s="113"/>
      <c r="I116" s="113"/>
      <c r="J116" s="113"/>
      <c r="K116" s="120">
        <f t="shared" si="16"/>
        <v>0</v>
      </c>
      <c r="L116" s="120">
        <f t="shared" si="17"/>
        <v>0</v>
      </c>
      <c r="M116" s="215">
        <f t="shared" si="15"/>
        <v>0</v>
      </c>
      <c r="N116" s="224"/>
      <c r="O116" s="200">
        <f t="shared" si="18"/>
        <v>0</v>
      </c>
      <c r="P116" s="190"/>
      <c r="Q116" s="121"/>
      <c r="R116" s="190"/>
      <c r="S116" s="119"/>
      <c r="T116" s="201">
        <f t="shared" si="19"/>
        <v>0</v>
      </c>
      <c r="U116" s="184" t="e">
        <f t="shared" si="20"/>
        <v>#DIV/0!</v>
      </c>
      <c r="V116" s="227">
        <f t="shared" si="21"/>
        <v>0</v>
      </c>
      <c r="W116" s="115">
        <f t="shared" si="22"/>
      </c>
      <c r="X116" s="115">
        <f t="shared" si="23"/>
      </c>
      <c r="Y116" s="115">
        <f t="shared" si="24"/>
      </c>
      <c r="Z116" s="115">
        <f t="shared" si="24"/>
      </c>
      <c r="AA116" s="208">
        <f t="shared" si="25"/>
        <v>0</v>
      </c>
      <c r="AB116" s="116">
        <f t="shared" si="26"/>
        <v>0</v>
      </c>
      <c r="AC116" s="116">
        <f t="shared" si="27"/>
        <v>0</v>
      </c>
      <c r="AD116" s="181" t="e">
        <f t="shared" si="28"/>
        <v>#DIV/0!</v>
      </c>
    </row>
    <row r="117" spans="6:30" ht="12.75">
      <c r="F117" s="113"/>
      <c r="G117" s="113"/>
      <c r="H117" s="113"/>
      <c r="I117" s="113"/>
      <c r="J117" s="113"/>
      <c r="K117" s="120">
        <f t="shared" si="16"/>
        <v>0</v>
      </c>
      <c r="L117" s="120">
        <f t="shared" si="17"/>
        <v>0</v>
      </c>
      <c r="M117" s="215">
        <f t="shared" si="15"/>
        <v>0</v>
      </c>
      <c r="N117" s="224"/>
      <c r="O117" s="200">
        <f t="shared" si="18"/>
        <v>0</v>
      </c>
      <c r="P117" s="190"/>
      <c r="Q117" s="121"/>
      <c r="R117" s="190"/>
      <c r="S117" s="119"/>
      <c r="T117" s="201">
        <f t="shared" si="19"/>
        <v>0</v>
      </c>
      <c r="U117" s="184" t="e">
        <f t="shared" si="20"/>
        <v>#DIV/0!</v>
      </c>
      <c r="V117" s="227">
        <f t="shared" si="21"/>
        <v>0</v>
      </c>
      <c r="W117" s="115">
        <f t="shared" si="22"/>
      </c>
      <c r="X117" s="115">
        <f t="shared" si="23"/>
      </c>
      <c r="Y117" s="115">
        <f t="shared" si="24"/>
      </c>
      <c r="Z117" s="115">
        <f t="shared" si="24"/>
      </c>
      <c r="AA117" s="208">
        <f t="shared" si="25"/>
        <v>0</v>
      </c>
      <c r="AB117" s="116">
        <f t="shared" si="26"/>
        <v>0</v>
      </c>
      <c r="AC117" s="116">
        <f t="shared" si="27"/>
        <v>0</v>
      </c>
      <c r="AD117" s="181" t="e">
        <f t="shared" si="28"/>
        <v>#DIV/0!</v>
      </c>
    </row>
    <row r="118" spans="6:30" ht="12.75">
      <c r="F118" s="113"/>
      <c r="G118" s="113"/>
      <c r="H118" s="113"/>
      <c r="I118" s="113"/>
      <c r="J118" s="113"/>
      <c r="K118" s="120">
        <f t="shared" si="16"/>
        <v>0</v>
      </c>
      <c r="L118" s="120">
        <f t="shared" si="17"/>
        <v>0</v>
      </c>
      <c r="M118" s="215">
        <f t="shared" si="15"/>
        <v>0</v>
      </c>
      <c r="N118" s="224"/>
      <c r="O118" s="200">
        <f t="shared" si="18"/>
        <v>0</v>
      </c>
      <c r="P118" s="190"/>
      <c r="Q118" s="121"/>
      <c r="R118" s="190"/>
      <c r="S118" s="119"/>
      <c r="T118" s="201">
        <f t="shared" si="19"/>
        <v>0</v>
      </c>
      <c r="U118" s="184" t="e">
        <f t="shared" si="20"/>
        <v>#DIV/0!</v>
      </c>
      <c r="V118" s="227">
        <f t="shared" si="21"/>
        <v>0</v>
      </c>
      <c r="W118" s="115">
        <f t="shared" si="22"/>
      </c>
      <c r="X118" s="115">
        <f t="shared" si="23"/>
      </c>
      <c r="Y118" s="115">
        <f t="shared" si="24"/>
      </c>
      <c r="Z118" s="115">
        <f t="shared" si="24"/>
      </c>
      <c r="AA118" s="208">
        <f t="shared" si="25"/>
        <v>0</v>
      </c>
      <c r="AB118" s="116">
        <f t="shared" si="26"/>
        <v>0</v>
      </c>
      <c r="AC118" s="116">
        <f t="shared" si="27"/>
        <v>0</v>
      </c>
      <c r="AD118" s="181" t="e">
        <f t="shared" si="28"/>
        <v>#DIV/0!</v>
      </c>
    </row>
    <row r="119" spans="6:30" ht="12.75">
      <c r="F119" s="113"/>
      <c r="G119" s="113"/>
      <c r="H119" s="113"/>
      <c r="I119" s="113"/>
      <c r="J119" s="113"/>
      <c r="K119" s="120">
        <f t="shared" si="16"/>
        <v>0</v>
      </c>
      <c r="L119" s="120">
        <f t="shared" si="17"/>
        <v>0</v>
      </c>
      <c r="M119" s="215">
        <f t="shared" si="15"/>
        <v>0</v>
      </c>
      <c r="N119" s="224"/>
      <c r="O119" s="200">
        <f t="shared" si="18"/>
        <v>0</v>
      </c>
      <c r="P119" s="190"/>
      <c r="Q119" s="121"/>
      <c r="R119" s="190"/>
      <c r="S119" s="119"/>
      <c r="T119" s="201">
        <f t="shared" si="19"/>
        <v>0</v>
      </c>
      <c r="U119" s="184" t="e">
        <f t="shared" si="20"/>
        <v>#DIV/0!</v>
      </c>
      <c r="V119" s="227">
        <f t="shared" si="21"/>
        <v>0</v>
      </c>
      <c r="W119" s="115">
        <f t="shared" si="22"/>
      </c>
      <c r="X119" s="115">
        <f t="shared" si="23"/>
      </c>
      <c r="Y119" s="115">
        <f t="shared" si="24"/>
      </c>
      <c r="Z119" s="115">
        <f t="shared" si="24"/>
      </c>
      <c r="AA119" s="208">
        <f t="shared" si="25"/>
        <v>0</v>
      </c>
      <c r="AB119" s="116">
        <f t="shared" si="26"/>
        <v>0</v>
      </c>
      <c r="AC119" s="116">
        <f t="shared" si="27"/>
        <v>0</v>
      </c>
      <c r="AD119" s="181" t="e">
        <f t="shared" si="28"/>
        <v>#DIV/0!</v>
      </c>
    </row>
    <row r="120" spans="6:30" ht="12.75">
      <c r="F120" s="113"/>
      <c r="G120" s="113"/>
      <c r="H120" s="113"/>
      <c r="I120" s="113"/>
      <c r="J120" s="113"/>
      <c r="K120" s="120">
        <f t="shared" si="16"/>
        <v>0</v>
      </c>
      <c r="L120" s="120">
        <f t="shared" si="17"/>
        <v>0</v>
      </c>
      <c r="M120" s="215">
        <f t="shared" si="15"/>
        <v>0</v>
      </c>
      <c r="N120" s="224"/>
      <c r="O120" s="200">
        <f t="shared" si="18"/>
        <v>0</v>
      </c>
      <c r="P120" s="190"/>
      <c r="Q120" s="121"/>
      <c r="R120" s="190"/>
      <c r="S120" s="119"/>
      <c r="T120" s="201">
        <f t="shared" si="19"/>
        <v>0</v>
      </c>
      <c r="U120" s="184" t="e">
        <f t="shared" si="20"/>
        <v>#DIV/0!</v>
      </c>
      <c r="V120" s="227">
        <f t="shared" si="21"/>
        <v>0</v>
      </c>
      <c r="W120" s="115">
        <f t="shared" si="22"/>
      </c>
      <c r="X120" s="115">
        <f t="shared" si="23"/>
      </c>
      <c r="Y120" s="115">
        <f t="shared" si="24"/>
      </c>
      <c r="Z120" s="115">
        <f t="shared" si="24"/>
      </c>
      <c r="AA120" s="208">
        <f t="shared" si="25"/>
        <v>0</v>
      </c>
      <c r="AB120" s="116">
        <f t="shared" si="26"/>
        <v>0</v>
      </c>
      <c r="AC120" s="116">
        <f t="shared" si="27"/>
        <v>0</v>
      </c>
      <c r="AD120" s="181" t="e">
        <f t="shared" si="28"/>
        <v>#DIV/0!</v>
      </c>
    </row>
    <row r="121" spans="6:30" ht="12.75">
      <c r="F121" s="113"/>
      <c r="G121" s="113"/>
      <c r="H121" s="113"/>
      <c r="I121" s="113"/>
      <c r="J121" s="113"/>
      <c r="K121" s="120">
        <f t="shared" si="16"/>
        <v>0</v>
      </c>
      <c r="L121" s="120">
        <f t="shared" si="17"/>
        <v>0</v>
      </c>
      <c r="M121" s="215">
        <f t="shared" si="15"/>
        <v>0</v>
      </c>
      <c r="N121" s="224"/>
      <c r="O121" s="200">
        <f t="shared" si="18"/>
        <v>0</v>
      </c>
      <c r="P121" s="190"/>
      <c r="Q121" s="121"/>
      <c r="R121" s="190"/>
      <c r="S121" s="119"/>
      <c r="T121" s="201">
        <f t="shared" si="19"/>
        <v>0</v>
      </c>
      <c r="U121" s="184" t="e">
        <f t="shared" si="20"/>
        <v>#DIV/0!</v>
      </c>
      <c r="V121" s="227">
        <f t="shared" si="21"/>
        <v>0</v>
      </c>
      <c r="W121" s="115">
        <f t="shared" si="22"/>
      </c>
      <c r="X121" s="115">
        <f t="shared" si="23"/>
      </c>
      <c r="Y121" s="115">
        <f t="shared" si="24"/>
      </c>
      <c r="Z121" s="115">
        <f t="shared" si="24"/>
      </c>
      <c r="AA121" s="208">
        <f t="shared" si="25"/>
        <v>0</v>
      </c>
      <c r="AB121" s="116">
        <f t="shared" si="26"/>
        <v>0</v>
      </c>
      <c r="AC121" s="116">
        <f t="shared" si="27"/>
        <v>0</v>
      </c>
      <c r="AD121" s="181" t="e">
        <f t="shared" si="28"/>
        <v>#DIV/0!</v>
      </c>
    </row>
    <row r="122" spans="6:30" ht="12.75">
      <c r="F122" s="113"/>
      <c r="G122" s="113"/>
      <c r="H122" s="113"/>
      <c r="I122" s="113"/>
      <c r="J122" s="113"/>
      <c r="K122" s="120">
        <f t="shared" si="16"/>
        <v>0</v>
      </c>
      <c r="L122" s="120">
        <f t="shared" si="17"/>
        <v>0</v>
      </c>
      <c r="M122" s="215">
        <f t="shared" si="15"/>
        <v>0</v>
      </c>
      <c r="N122" s="224"/>
      <c r="O122" s="200">
        <f t="shared" si="18"/>
        <v>0</v>
      </c>
      <c r="P122" s="190"/>
      <c r="Q122" s="121"/>
      <c r="R122" s="190"/>
      <c r="S122" s="119"/>
      <c r="T122" s="201">
        <f t="shared" si="19"/>
        <v>0</v>
      </c>
      <c r="U122" s="184" t="e">
        <f t="shared" si="20"/>
        <v>#DIV/0!</v>
      </c>
      <c r="V122" s="227">
        <f t="shared" si="21"/>
        <v>0</v>
      </c>
      <c r="W122" s="115">
        <f t="shared" si="22"/>
      </c>
      <c r="X122" s="115">
        <f t="shared" si="23"/>
      </c>
      <c r="Y122" s="115">
        <f t="shared" si="24"/>
      </c>
      <c r="Z122" s="115">
        <f t="shared" si="24"/>
      </c>
      <c r="AA122" s="208">
        <f t="shared" si="25"/>
        <v>0</v>
      </c>
      <c r="AB122" s="116">
        <f t="shared" si="26"/>
        <v>0</v>
      </c>
      <c r="AC122" s="116">
        <f t="shared" si="27"/>
        <v>0</v>
      </c>
      <c r="AD122" s="181" t="e">
        <f t="shared" si="28"/>
        <v>#DIV/0!</v>
      </c>
    </row>
    <row r="123" spans="6:30" ht="12.75">
      <c r="F123" s="113"/>
      <c r="G123" s="113"/>
      <c r="H123" s="113"/>
      <c r="I123" s="113"/>
      <c r="J123" s="113"/>
      <c r="K123" s="120">
        <f t="shared" si="16"/>
        <v>0</v>
      </c>
      <c r="L123" s="120">
        <f t="shared" si="17"/>
        <v>0</v>
      </c>
      <c r="M123" s="215">
        <f t="shared" si="15"/>
        <v>0</v>
      </c>
      <c r="N123" s="224"/>
      <c r="O123" s="200">
        <f t="shared" si="18"/>
        <v>0</v>
      </c>
      <c r="P123" s="190"/>
      <c r="Q123" s="121"/>
      <c r="R123" s="190"/>
      <c r="S123" s="119"/>
      <c r="T123" s="201">
        <f t="shared" si="19"/>
        <v>0</v>
      </c>
      <c r="U123" s="184" t="e">
        <f t="shared" si="20"/>
        <v>#DIV/0!</v>
      </c>
      <c r="V123" s="227">
        <f t="shared" si="21"/>
        <v>0</v>
      </c>
      <c r="W123" s="115">
        <f t="shared" si="22"/>
      </c>
      <c r="X123" s="115">
        <f t="shared" si="23"/>
      </c>
      <c r="Y123" s="115">
        <f t="shared" si="24"/>
      </c>
      <c r="Z123" s="115">
        <f t="shared" si="24"/>
      </c>
      <c r="AA123" s="208">
        <f t="shared" si="25"/>
        <v>0</v>
      </c>
      <c r="AB123" s="116">
        <f t="shared" si="26"/>
        <v>0</v>
      </c>
      <c r="AC123" s="116">
        <f t="shared" si="27"/>
        <v>0</v>
      </c>
      <c r="AD123" s="181" t="e">
        <f t="shared" si="28"/>
        <v>#DIV/0!</v>
      </c>
    </row>
    <row r="124" spans="6:30" ht="12.75">
      <c r="F124" s="113"/>
      <c r="G124" s="113"/>
      <c r="H124" s="113"/>
      <c r="I124" s="113"/>
      <c r="J124" s="113"/>
      <c r="K124" s="120">
        <f t="shared" si="16"/>
        <v>0</v>
      </c>
      <c r="L124" s="120">
        <f t="shared" si="17"/>
        <v>0</v>
      </c>
      <c r="M124" s="215">
        <f t="shared" si="15"/>
        <v>0</v>
      </c>
      <c r="N124" s="224"/>
      <c r="O124" s="200">
        <f t="shared" si="18"/>
        <v>0</v>
      </c>
      <c r="P124" s="190"/>
      <c r="Q124" s="121"/>
      <c r="R124" s="190"/>
      <c r="S124" s="119"/>
      <c r="T124" s="201">
        <f t="shared" si="19"/>
        <v>0</v>
      </c>
      <c r="U124" s="184" t="e">
        <f t="shared" si="20"/>
        <v>#DIV/0!</v>
      </c>
      <c r="V124" s="227">
        <f t="shared" si="21"/>
        <v>0</v>
      </c>
      <c r="W124" s="115">
        <f t="shared" si="22"/>
      </c>
      <c r="X124" s="115">
        <f t="shared" si="23"/>
      </c>
      <c r="Y124" s="115">
        <f t="shared" si="24"/>
      </c>
      <c r="Z124" s="115">
        <f t="shared" si="24"/>
      </c>
      <c r="AA124" s="208">
        <f t="shared" si="25"/>
        <v>0</v>
      </c>
      <c r="AB124" s="116">
        <f t="shared" si="26"/>
        <v>0</v>
      </c>
      <c r="AC124" s="116">
        <f t="shared" si="27"/>
        <v>0</v>
      </c>
      <c r="AD124" s="181" t="e">
        <f t="shared" si="28"/>
        <v>#DIV/0!</v>
      </c>
    </row>
    <row r="125" spans="6:30" ht="12.75">
      <c r="F125" s="113"/>
      <c r="G125" s="113"/>
      <c r="H125" s="113"/>
      <c r="I125" s="113"/>
      <c r="J125" s="113"/>
      <c r="K125" s="120">
        <f t="shared" si="16"/>
        <v>0</v>
      </c>
      <c r="L125" s="120">
        <f t="shared" si="17"/>
        <v>0</v>
      </c>
      <c r="M125" s="215">
        <f t="shared" si="15"/>
        <v>0</v>
      </c>
      <c r="N125" s="224"/>
      <c r="O125" s="200">
        <f t="shared" si="18"/>
        <v>0</v>
      </c>
      <c r="P125" s="190"/>
      <c r="Q125" s="121"/>
      <c r="R125" s="190"/>
      <c r="S125" s="119"/>
      <c r="T125" s="201">
        <f t="shared" si="19"/>
        <v>0</v>
      </c>
      <c r="U125" s="184" t="e">
        <f t="shared" si="20"/>
        <v>#DIV/0!</v>
      </c>
      <c r="V125" s="227">
        <f t="shared" si="21"/>
        <v>0</v>
      </c>
      <c r="W125" s="115">
        <f t="shared" si="22"/>
      </c>
      <c r="X125" s="115">
        <f t="shared" si="23"/>
      </c>
      <c r="Y125" s="115">
        <f t="shared" si="24"/>
      </c>
      <c r="Z125" s="115">
        <f t="shared" si="24"/>
      </c>
      <c r="AA125" s="208">
        <f t="shared" si="25"/>
        <v>0</v>
      </c>
      <c r="AB125" s="116">
        <f t="shared" si="26"/>
        <v>0</v>
      </c>
      <c r="AC125" s="116">
        <f t="shared" si="27"/>
        <v>0</v>
      </c>
      <c r="AD125" s="181" t="e">
        <f t="shared" si="28"/>
        <v>#DIV/0!</v>
      </c>
    </row>
    <row r="126" spans="6:30" ht="12.75">
      <c r="F126" s="113"/>
      <c r="G126" s="113"/>
      <c r="H126" s="113"/>
      <c r="I126" s="113"/>
      <c r="J126" s="113"/>
      <c r="K126" s="120">
        <f t="shared" si="16"/>
        <v>0</v>
      </c>
      <c r="L126" s="120">
        <f t="shared" si="17"/>
        <v>0</v>
      </c>
      <c r="M126" s="215">
        <f t="shared" si="15"/>
        <v>0</v>
      </c>
      <c r="N126" s="224"/>
      <c r="O126" s="200">
        <f t="shared" si="18"/>
        <v>0</v>
      </c>
      <c r="P126" s="190"/>
      <c r="Q126" s="121"/>
      <c r="R126" s="190"/>
      <c r="S126" s="119"/>
      <c r="T126" s="201">
        <f t="shared" si="19"/>
        <v>0</v>
      </c>
      <c r="U126" s="184" t="e">
        <f t="shared" si="20"/>
        <v>#DIV/0!</v>
      </c>
      <c r="V126" s="227">
        <f t="shared" si="21"/>
        <v>0</v>
      </c>
      <c r="W126" s="115">
        <f t="shared" si="22"/>
      </c>
      <c r="X126" s="115">
        <f t="shared" si="23"/>
      </c>
      <c r="Y126" s="115">
        <f t="shared" si="24"/>
      </c>
      <c r="Z126" s="115">
        <f t="shared" si="24"/>
      </c>
      <c r="AA126" s="208">
        <f t="shared" si="25"/>
        <v>0</v>
      </c>
      <c r="AB126" s="116">
        <f t="shared" si="26"/>
        <v>0</v>
      </c>
      <c r="AC126" s="116">
        <f t="shared" si="27"/>
        <v>0</v>
      </c>
      <c r="AD126" s="181" t="e">
        <f t="shared" si="28"/>
        <v>#DIV/0!</v>
      </c>
    </row>
    <row r="127" spans="6:30" ht="12.75">
      <c r="F127" s="113"/>
      <c r="G127" s="113"/>
      <c r="H127" s="113"/>
      <c r="I127" s="113"/>
      <c r="J127" s="113"/>
      <c r="K127" s="120">
        <f t="shared" si="16"/>
        <v>0</v>
      </c>
      <c r="L127" s="120">
        <f t="shared" si="17"/>
        <v>0</v>
      </c>
      <c r="M127" s="215">
        <f t="shared" si="15"/>
        <v>0</v>
      </c>
      <c r="N127" s="224"/>
      <c r="O127" s="200">
        <f t="shared" si="18"/>
        <v>0</v>
      </c>
      <c r="P127" s="190"/>
      <c r="Q127" s="121"/>
      <c r="R127" s="190"/>
      <c r="S127" s="119"/>
      <c r="T127" s="201">
        <f t="shared" si="19"/>
        <v>0</v>
      </c>
      <c r="U127" s="184" t="e">
        <f t="shared" si="20"/>
        <v>#DIV/0!</v>
      </c>
      <c r="V127" s="227">
        <f t="shared" si="21"/>
        <v>0</v>
      </c>
      <c r="W127" s="115">
        <f t="shared" si="22"/>
      </c>
      <c r="X127" s="115">
        <f t="shared" si="23"/>
      </c>
      <c r="Y127" s="115">
        <f t="shared" si="24"/>
      </c>
      <c r="Z127" s="115">
        <f t="shared" si="24"/>
      </c>
      <c r="AA127" s="208">
        <f t="shared" si="25"/>
        <v>0</v>
      </c>
      <c r="AB127" s="116">
        <f t="shared" si="26"/>
        <v>0</v>
      </c>
      <c r="AC127" s="116">
        <f t="shared" si="27"/>
        <v>0</v>
      </c>
      <c r="AD127" s="181" t="e">
        <f t="shared" si="28"/>
        <v>#DIV/0!</v>
      </c>
    </row>
    <row r="128" spans="6:30" ht="12.75">
      <c r="F128" s="113"/>
      <c r="G128" s="113"/>
      <c r="H128" s="113"/>
      <c r="I128" s="113"/>
      <c r="J128" s="113"/>
      <c r="K128" s="120">
        <f t="shared" si="16"/>
        <v>0</v>
      </c>
      <c r="L128" s="120">
        <f t="shared" si="17"/>
        <v>0</v>
      </c>
      <c r="M128" s="215">
        <f t="shared" si="15"/>
        <v>0</v>
      </c>
      <c r="N128" s="224"/>
      <c r="O128" s="200">
        <f t="shared" si="18"/>
        <v>0</v>
      </c>
      <c r="P128" s="190"/>
      <c r="Q128" s="121"/>
      <c r="R128" s="190"/>
      <c r="S128" s="119"/>
      <c r="T128" s="201">
        <f t="shared" si="19"/>
        <v>0</v>
      </c>
      <c r="U128" s="184" t="e">
        <f t="shared" si="20"/>
        <v>#DIV/0!</v>
      </c>
      <c r="V128" s="227">
        <f t="shared" si="21"/>
        <v>0</v>
      </c>
      <c r="W128" s="115">
        <f t="shared" si="22"/>
      </c>
      <c r="X128" s="115">
        <f t="shared" si="23"/>
      </c>
      <c r="Y128" s="115">
        <f t="shared" si="24"/>
      </c>
      <c r="Z128" s="115">
        <f t="shared" si="24"/>
      </c>
      <c r="AA128" s="208">
        <f t="shared" si="25"/>
        <v>0</v>
      </c>
      <c r="AB128" s="116">
        <f t="shared" si="26"/>
        <v>0</v>
      </c>
      <c r="AC128" s="116">
        <f t="shared" si="27"/>
        <v>0</v>
      </c>
      <c r="AD128" s="181" t="e">
        <f t="shared" si="28"/>
        <v>#DIV/0!</v>
      </c>
    </row>
    <row r="129" spans="6:30" ht="12.75">
      <c r="F129" s="113"/>
      <c r="G129" s="113"/>
      <c r="H129" s="113"/>
      <c r="I129" s="113"/>
      <c r="J129" s="113"/>
      <c r="K129" s="120">
        <f t="shared" si="16"/>
        <v>0</v>
      </c>
      <c r="L129" s="120">
        <f t="shared" si="17"/>
        <v>0</v>
      </c>
      <c r="M129" s="215">
        <f t="shared" si="15"/>
        <v>0</v>
      </c>
      <c r="N129" s="224"/>
      <c r="O129" s="200">
        <f t="shared" si="18"/>
        <v>0</v>
      </c>
      <c r="P129" s="190"/>
      <c r="Q129" s="121"/>
      <c r="R129" s="190"/>
      <c r="S129" s="119"/>
      <c r="T129" s="201">
        <f t="shared" si="19"/>
        <v>0</v>
      </c>
      <c r="U129" s="184" t="e">
        <f t="shared" si="20"/>
        <v>#DIV/0!</v>
      </c>
      <c r="V129" s="227">
        <f t="shared" si="21"/>
        <v>0</v>
      </c>
      <c r="W129" s="115">
        <f t="shared" si="22"/>
      </c>
      <c r="X129" s="115">
        <f t="shared" si="23"/>
      </c>
      <c r="Y129" s="115">
        <f t="shared" si="24"/>
      </c>
      <c r="Z129" s="115">
        <f t="shared" si="24"/>
      </c>
      <c r="AA129" s="208">
        <f t="shared" si="25"/>
        <v>0</v>
      </c>
      <c r="AB129" s="116">
        <f t="shared" si="26"/>
        <v>0</v>
      </c>
      <c r="AC129" s="116">
        <f t="shared" si="27"/>
        <v>0</v>
      </c>
      <c r="AD129" s="181" t="e">
        <f t="shared" si="28"/>
        <v>#DIV/0!</v>
      </c>
    </row>
    <row r="130" spans="6:30" ht="12.75">
      <c r="F130" s="113"/>
      <c r="G130" s="113"/>
      <c r="H130" s="113"/>
      <c r="I130" s="113"/>
      <c r="J130" s="113"/>
      <c r="K130" s="120">
        <f t="shared" si="16"/>
        <v>0</v>
      </c>
      <c r="L130" s="120">
        <f t="shared" si="17"/>
        <v>0</v>
      </c>
      <c r="M130" s="215">
        <f t="shared" si="15"/>
        <v>0</v>
      </c>
      <c r="N130" s="224"/>
      <c r="O130" s="200">
        <f t="shared" si="18"/>
        <v>0</v>
      </c>
      <c r="P130" s="190"/>
      <c r="Q130" s="121"/>
      <c r="R130" s="190"/>
      <c r="S130" s="119"/>
      <c r="T130" s="201">
        <f t="shared" si="19"/>
        <v>0</v>
      </c>
      <c r="U130" s="184" t="e">
        <f t="shared" si="20"/>
        <v>#DIV/0!</v>
      </c>
      <c r="V130" s="227">
        <f t="shared" si="21"/>
        <v>0</v>
      </c>
      <c r="W130" s="115">
        <f t="shared" si="22"/>
      </c>
      <c r="X130" s="115">
        <f t="shared" si="23"/>
      </c>
      <c r="Y130" s="115">
        <f t="shared" si="24"/>
      </c>
      <c r="Z130" s="115">
        <f t="shared" si="24"/>
      </c>
      <c r="AA130" s="208">
        <f t="shared" si="25"/>
        <v>0</v>
      </c>
      <c r="AB130" s="116">
        <f t="shared" si="26"/>
        <v>0</v>
      </c>
      <c r="AC130" s="116">
        <f t="shared" si="27"/>
        <v>0</v>
      </c>
      <c r="AD130" s="181" t="e">
        <f t="shared" si="28"/>
        <v>#DIV/0!</v>
      </c>
    </row>
    <row r="131" spans="6:30" ht="12.75">
      <c r="F131" s="113"/>
      <c r="G131" s="113"/>
      <c r="H131" s="113"/>
      <c r="I131" s="113"/>
      <c r="J131" s="113"/>
      <c r="K131" s="120">
        <f t="shared" si="16"/>
        <v>0</v>
      </c>
      <c r="L131" s="120">
        <f t="shared" si="17"/>
        <v>0</v>
      </c>
      <c r="M131" s="215">
        <f t="shared" si="15"/>
        <v>0</v>
      </c>
      <c r="N131" s="224"/>
      <c r="O131" s="200">
        <f t="shared" si="18"/>
        <v>0</v>
      </c>
      <c r="P131" s="190"/>
      <c r="Q131" s="121"/>
      <c r="R131" s="190"/>
      <c r="S131" s="119"/>
      <c r="T131" s="201">
        <f t="shared" si="19"/>
        <v>0</v>
      </c>
      <c r="U131" s="184" t="e">
        <f t="shared" si="20"/>
        <v>#DIV/0!</v>
      </c>
      <c r="V131" s="227">
        <f t="shared" si="21"/>
        <v>0</v>
      </c>
      <c r="W131" s="115">
        <f t="shared" si="22"/>
      </c>
      <c r="X131" s="115">
        <f t="shared" si="23"/>
      </c>
      <c r="Y131" s="115">
        <f t="shared" si="24"/>
      </c>
      <c r="Z131" s="115">
        <f t="shared" si="24"/>
      </c>
      <c r="AA131" s="208">
        <f t="shared" si="25"/>
        <v>0</v>
      </c>
      <c r="AB131" s="116">
        <f t="shared" si="26"/>
        <v>0</v>
      </c>
      <c r="AC131" s="116">
        <f t="shared" si="27"/>
        <v>0</v>
      </c>
      <c r="AD131" s="181" t="e">
        <f t="shared" si="28"/>
        <v>#DIV/0!</v>
      </c>
    </row>
    <row r="132" spans="6:30" ht="12.75">
      <c r="F132" s="113"/>
      <c r="G132" s="113"/>
      <c r="H132" s="113"/>
      <c r="I132" s="113"/>
      <c r="J132" s="113"/>
      <c r="K132" s="120">
        <f t="shared" si="16"/>
        <v>0</v>
      </c>
      <c r="L132" s="120">
        <f t="shared" si="17"/>
        <v>0</v>
      </c>
      <c r="M132" s="215">
        <f t="shared" si="15"/>
        <v>0</v>
      </c>
      <c r="N132" s="224"/>
      <c r="O132" s="200">
        <f t="shared" si="18"/>
        <v>0</v>
      </c>
      <c r="P132" s="190"/>
      <c r="Q132" s="121"/>
      <c r="R132" s="190"/>
      <c r="S132" s="119"/>
      <c r="T132" s="201">
        <f t="shared" si="19"/>
        <v>0</v>
      </c>
      <c r="U132" s="184" t="e">
        <f t="shared" si="20"/>
        <v>#DIV/0!</v>
      </c>
      <c r="V132" s="227">
        <f t="shared" si="21"/>
        <v>0</v>
      </c>
      <c r="W132" s="115">
        <f t="shared" si="22"/>
      </c>
      <c r="X132" s="115">
        <f t="shared" si="23"/>
      </c>
      <c r="Y132" s="115">
        <f t="shared" si="24"/>
      </c>
      <c r="Z132" s="115">
        <f t="shared" si="24"/>
      </c>
      <c r="AA132" s="208">
        <f t="shared" si="25"/>
        <v>0</v>
      </c>
      <c r="AB132" s="116">
        <f t="shared" si="26"/>
        <v>0</v>
      </c>
      <c r="AC132" s="116">
        <f t="shared" si="27"/>
        <v>0</v>
      </c>
      <c r="AD132" s="181" t="e">
        <f t="shared" si="28"/>
        <v>#DIV/0!</v>
      </c>
    </row>
    <row r="133" spans="6:30" ht="12.75">
      <c r="F133" s="113"/>
      <c r="G133" s="113"/>
      <c r="H133" s="113"/>
      <c r="I133" s="113"/>
      <c r="J133" s="113"/>
      <c r="K133" s="120">
        <f t="shared" si="16"/>
        <v>0</v>
      </c>
      <c r="L133" s="120">
        <f t="shared" si="17"/>
        <v>0</v>
      </c>
      <c r="M133" s="215">
        <f t="shared" si="15"/>
        <v>0</v>
      </c>
      <c r="N133" s="224"/>
      <c r="O133" s="200">
        <f t="shared" si="18"/>
        <v>0</v>
      </c>
      <c r="P133" s="190"/>
      <c r="Q133" s="121"/>
      <c r="R133" s="190"/>
      <c r="S133" s="119"/>
      <c r="T133" s="201">
        <f t="shared" si="19"/>
        <v>0</v>
      </c>
      <c r="U133" s="184" t="e">
        <f t="shared" si="20"/>
        <v>#DIV/0!</v>
      </c>
      <c r="V133" s="227">
        <f t="shared" si="21"/>
        <v>0</v>
      </c>
      <c r="W133" s="115">
        <f t="shared" si="22"/>
      </c>
      <c r="X133" s="115">
        <f t="shared" si="23"/>
      </c>
      <c r="Y133" s="115">
        <f t="shared" si="24"/>
      </c>
      <c r="Z133" s="115">
        <f t="shared" si="24"/>
      </c>
      <c r="AA133" s="208">
        <f t="shared" si="25"/>
        <v>0</v>
      </c>
      <c r="AB133" s="116">
        <f t="shared" si="26"/>
        <v>0</v>
      </c>
      <c r="AC133" s="116">
        <f t="shared" si="27"/>
        <v>0</v>
      </c>
      <c r="AD133" s="181" t="e">
        <f t="shared" si="28"/>
        <v>#DIV/0!</v>
      </c>
    </row>
    <row r="134" spans="6:30" ht="12.75">
      <c r="F134" s="113"/>
      <c r="G134" s="113"/>
      <c r="H134" s="113"/>
      <c r="I134" s="113"/>
      <c r="J134" s="113"/>
      <c r="K134" s="120">
        <f t="shared" si="16"/>
        <v>0</v>
      </c>
      <c r="L134" s="120">
        <f t="shared" si="17"/>
        <v>0</v>
      </c>
      <c r="M134" s="215">
        <f t="shared" si="15"/>
        <v>0</v>
      </c>
      <c r="N134" s="224"/>
      <c r="O134" s="200">
        <f t="shared" si="18"/>
        <v>0</v>
      </c>
      <c r="P134" s="190"/>
      <c r="Q134" s="121"/>
      <c r="R134" s="190"/>
      <c r="S134" s="119"/>
      <c r="T134" s="201">
        <f t="shared" si="19"/>
        <v>0</v>
      </c>
      <c r="U134" s="184" t="e">
        <f t="shared" si="20"/>
        <v>#DIV/0!</v>
      </c>
      <c r="V134" s="227">
        <f t="shared" si="21"/>
        <v>0</v>
      </c>
      <c r="W134" s="115">
        <f t="shared" si="22"/>
      </c>
      <c r="X134" s="115">
        <f t="shared" si="23"/>
      </c>
      <c r="Y134" s="115">
        <f t="shared" si="24"/>
      </c>
      <c r="Z134" s="115">
        <f t="shared" si="24"/>
      </c>
      <c r="AA134" s="208">
        <f t="shared" si="25"/>
        <v>0</v>
      </c>
      <c r="AB134" s="116">
        <f t="shared" si="26"/>
        <v>0</v>
      </c>
      <c r="AC134" s="116">
        <f t="shared" si="27"/>
        <v>0</v>
      </c>
      <c r="AD134" s="181" t="e">
        <f t="shared" si="28"/>
        <v>#DIV/0!</v>
      </c>
    </row>
    <row r="135" spans="6:30" ht="12.75">
      <c r="F135" s="113"/>
      <c r="G135" s="113"/>
      <c r="H135" s="113"/>
      <c r="I135" s="113"/>
      <c r="J135" s="113"/>
      <c r="K135" s="120">
        <f t="shared" si="16"/>
        <v>0</v>
      </c>
      <c r="L135" s="120">
        <f t="shared" si="17"/>
        <v>0</v>
      </c>
      <c r="M135" s="215">
        <f t="shared" si="15"/>
        <v>0</v>
      </c>
      <c r="N135" s="224"/>
      <c r="O135" s="200">
        <f t="shared" si="18"/>
        <v>0</v>
      </c>
      <c r="P135" s="190"/>
      <c r="Q135" s="121"/>
      <c r="R135" s="190"/>
      <c r="S135" s="119"/>
      <c r="T135" s="201">
        <f t="shared" si="19"/>
        <v>0</v>
      </c>
      <c r="U135" s="184" t="e">
        <f t="shared" si="20"/>
        <v>#DIV/0!</v>
      </c>
      <c r="V135" s="227">
        <f t="shared" si="21"/>
        <v>0</v>
      </c>
      <c r="W135" s="115">
        <f t="shared" si="22"/>
      </c>
      <c r="X135" s="115">
        <f t="shared" si="23"/>
      </c>
      <c r="Y135" s="115">
        <f t="shared" si="24"/>
      </c>
      <c r="Z135" s="115">
        <f t="shared" si="24"/>
      </c>
      <c r="AA135" s="208">
        <f t="shared" si="25"/>
        <v>0</v>
      </c>
      <c r="AB135" s="116">
        <f t="shared" si="26"/>
        <v>0</v>
      </c>
      <c r="AC135" s="116">
        <f t="shared" si="27"/>
        <v>0</v>
      </c>
      <c r="AD135" s="181" t="e">
        <f t="shared" si="28"/>
        <v>#DIV/0!</v>
      </c>
    </row>
    <row r="136" spans="6:30" ht="12.75">
      <c r="F136" s="113"/>
      <c r="G136" s="113"/>
      <c r="H136" s="113"/>
      <c r="I136" s="113"/>
      <c r="J136" s="113"/>
      <c r="K136" s="120">
        <f t="shared" si="16"/>
        <v>0</v>
      </c>
      <c r="L136" s="120">
        <f t="shared" si="17"/>
        <v>0</v>
      </c>
      <c r="M136" s="215">
        <f t="shared" si="15"/>
        <v>0</v>
      </c>
      <c r="N136" s="224"/>
      <c r="O136" s="200">
        <f t="shared" si="18"/>
        <v>0</v>
      </c>
      <c r="P136" s="190"/>
      <c r="Q136" s="121"/>
      <c r="R136" s="190"/>
      <c r="S136" s="119"/>
      <c r="T136" s="201">
        <f t="shared" si="19"/>
        <v>0</v>
      </c>
      <c r="U136" s="184" t="e">
        <f t="shared" si="20"/>
        <v>#DIV/0!</v>
      </c>
      <c r="V136" s="227">
        <f t="shared" si="21"/>
        <v>0</v>
      </c>
      <c r="W136" s="115">
        <f t="shared" si="22"/>
      </c>
      <c r="X136" s="115">
        <f t="shared" si="23"/>
      </c>
      <c r="Y136" s="115">
        <f t="shared" si="24"/>
      </c>
      <c r="Z136" s="115">
        <f t="shared" si="24"/>
      </c>
      <c r="AA136" s="208">
        <f t="shared" si="25"/>
        <v>0</v>
      </c>
      <c r="AB136" s="116">
        <f t="shared" si="26"/>
        <v>0</v>
      </c>
      <c r="AC136" s="116">
        <f t="shared" si="27"/>
        <v>0</v>
      </c>
      <c r="AD136" s="181" t="e">
        <f t="shared" si="28"/>
        <v>#DIV/0!</v>
      </c>
    </row>
    <row r="137" spans="6:30" ht="12.75">
      <c r="F137" s="113"/>
      <c r="G137" s="113"/>
      <c r="H137" s="113"/>
      <c r="I137" s="113"/>
      <c r="J137" s="113"/>
      <c r="K137" s="120">
        <f t="shared" si="16"/>
        <v>0</v>
      </c>
      <c r="L137" s="120">
        <f t="shared" si="17"/>
        <v>0</v>
      </c>
      <c r="M137" s="215">
        <f t="shared" si="15"/>
        <v>0</v>
      </c>
      <c r="N137" s="224"/>
      <c r="O137" s="200">
        <f t="shared" si="18"/>
        <v>0</v>
      </c>
      <c r="P137" s="190"/>
      <c r="Q137" s="121"/>
      <c r="R137" s="190"/>
      <c r="S137" s="119"/>
      <c r="T137" s="201">
        <f t="shared" si="19"/>
        <v>0</v>
      </c>
      <c r="U137" s="184" t="e">
        <f t="shared" si="20"/>
        <v>#DIV/0!</v>
      </c>
      <c r="V137" s="227">
        <f t="shared" si="21"/>
        <v>0</v>
      </c>
      <c r="W137" s="115">
        <f t="shared" si="22"/>
      </c>
      <c r="X137" s="115">
        <f t="shared" si="23"/>
      </c>
      <c r="Y137" s="115">
        <f t="shared" si="24"/>
      </c>
      <c r="Z137" s="115">
        <f t="shared" si="24"/>
      </c>
      <c r="AA137" s="208">
        <f t="shared" si="25"/>
        <v>0</v>
      </c>
      <c r="AB137" s="116">
        <f t="shared" si="26"/>
        <v>0</v>
      </c>
      <c r="AC137" s="116">
        <f t="shared" si="27"/>
        <v>0</v>
      </c>
      <c r="AD137" s="181" t="e">
        <f t="shared" si="28"/>
        <v>#DIV/0!</v>
      </c>
    </row>
    <row r="138" spans="6:30" ht="12.75">
      <c r="F138" s="113"/>
      <c r="G138" s="113"/>
      <c r="H138" s="113"/>
      <c r="I138" s="113"/>
      <c r="J138" s="113"/>
      <c r="K138" s="120">
        <f t="shared" si="16"/>
        <v>0</v>
      </c>
      <c r="L138" s="120">
        <f t="shared" si="17"/>
        <v>0</v>
      </c>
      <c r="M138" s="215">
        <f aca="true" t="shared" si="29" ref="M138:M201">$F$2*K138</f>
        <v>0</v>
      </c>
      <c r="N138" s="224"/>
      <c r="O138" s="200">
        <f t="shared" si="18"/>
        <v>0</v>
      </c>
      <c r="P138" s="190"/>
      <c r="Q138" s="121"/>
      <c r="R138" s="190"/>
      <c r="S138" s="119"/>
      <c r="T138" s="201">
        <f t="shared" si="19"/>
        <v>0</v>
      </c>
      <c r="U138" s="184" t="e">
        <f t="shared" si="20"/>
        <v>#DIV/0!</v>
      </c>
      <c r="V138" s="227">
        <f t="shared" si="21"/>
        <v>0</v>
      </c>
      <c r="W138" s="115">
        <f t="shared" si="22"/>
      </c>
      <c r="X138" s="115">
        <f t="shared" si="23"/>
      </c>
      <c r="Y138" s="115">
        <f t="shared" si="24"/>
      </c>
      <c r="Z138" s="115">
        <f t="shared" si="24"/>
      </c>
      <c r="AA138" s="208">
        <f t="shared" si="25"/>
        <v>0</v>
      </c>
      <c r="AB138" s="116">
        <f t="shared" si="26"/>
        <v>0</v>
      </c>
      <c r="AC138" s="116">
        <f t="shared" si="27"/>
        <v>0</v>
      </c>
      <c r="AD138" s="181" t="e">
        <f t="shared" si="28"/>
        <v>#DIV/0!</v>
      </c>
    </row>
    <row r="139" spans="6:30" ht="12.75">
      <c r="F139" s="113"/>
      <c r="G139" s="113"/>
      <c r="H139" s="113"/>
      <c r="I139" s="113"/>
      <c r="J139" s="113"/>
      <c r="K139" s="120">
        <f aca="true" t="shared" si="30" ref="K139:K202">$AB139</f>
        <v>0</v>
      </c>
      <c r="L139" s="120">
        <f aca="true" t="shared" si="31" ref="L139:L202">$AC139</f>
        <v>0</v>
      </c>
      <c r="M139" s="215">
        <f t="shared" si="29"/>
        <v>0</v>
      </c>
      <c r="N139" s="224"/>
      <c r="O139" s="200">
        <f aca="true" t="shared" si="32" ref="O139:O202">K139*N139</f>
        <v>0</v>
      </c>
      <c r="P139" s="190"/>
      <c r="Q139" s="121"/>
      <c r="R139" s="190"/>
      <c r="S139" s="119"/>
      <c r="T139" s="201">
        <f aca="true" t="shared" si="33" ref="T139:T202">(M139*N139)/100</f>
        <v>0</v>
      </c>
      <c r="U139" s="184" t="e">
        <f aca="true" t="shared" si="34" ref="U139:U202">AD139</f>
        <v>#DIV/0!</v>
      </c>
      <c r="V139" s="227">
        <f aca="true" t="shared" si="35" ref="V139:V202">M139*F139</f>
        <v>0</v>
      </c>
      <c r="W139" s="115">
        <f aca="true" t="shared" si="36" ref="W139:W202">IF(G139="A",5,(IF(G139="M",3,(IF(G139="B",1,"")))))</f>
      </c>
      <c r="X139" s="115">
        <f aca="true" t="shared" si="37" ref="X139:X202">IF(H139="A",3,(IF(H139="M",2,IF(H139="b",1,""))))</f>
      </c>
      <c r="Y139" s="115">
        <f aca="true" t="shared" si="38" ref="Y139:Z202">IF(I139="A",5,(IF(I139="M",3,IF(I139="B",1,""))))</f>
      </c>
      <c r="Z139" s="115">
        <f t="shared" si="38"/>
      </c>
      <c r="AA139" s="208">
        <f aca="true" t="shared" si="39" ref="AA139:AA202">F139</f>
        <v>0</v>
      </c>
      <c r="AB139" s="116">
        <f aca="true" t="shared" si="40" ref="AB139:AB202">PRODUCT(W139:AA139)</f>
        <v>0</v>
      </c>
      <c r="AC139" s="116">
        <f aca="true" t="shared" si="41" ref="AC139:AC202">PRODUCT(W139:Z139)</f>
        <v>0</v>
      </c>
      <c r="AD139" s="181" t="e">
        <f aca="true" t="shared" si="42" ref="AD139:AD202">L139/$L$9</f>
        <v>#DIV/0!</v>
      </c>
    </row>
    <row r="140" spans="6:30" ht="12.75">
      <c r="F140" s="113"/>
      <c r="G140" s="113"/>
      <c r="H140" s="113"/>
      <c r="I140" s="113"/>
      <c r="J140" s="113"/>
      <c r="K140" s="120">
        <f t="shared" si="30"/>
        <v>0</v>
      </c>
      <c r="L140" s="120">
        <f t="shared" si="31"/>
        <v>0</v>
      </c>
      <c r="M140" s="215">
        <f t="shared" si="29"/>
        <v>0</v>
      </c>
      <c r="N140" s="224"/>
      <c r="O140" s="200">
        <f t="shared" si="32"/>
        <v>0</v>
      </c>
      <c r="P140" s="190"/>
      <c r="Q140" s="121"/>
      <c r="R140" s="190"/>
      <c r="S140" s="119"/>
      <c r="T140" s="201">
        <f t="shared" si="33"/>
        <v>0</v>
      </c>
      <c r="U140" s="184" t="e">
        <f t="shared" si="34"/>
        <v>#DIV/0!</v>
      </c>
      <c r="V140" s="227">
        <f t="shared" si="35"/>
        <v>0</v>
      </c>
      <c r="W140" s="115">
        <f t="shared" si="36"/>
      </c>
      <c r="X140" s="115">
        <f t="shared" si="37"/>
      </c>
      <c r="Y140" s="115">
        <f t="shared" si="38"/>
      </c>
      <c r="Z140" s="115">
        <f t="shared" si="38"/>
      </c>
      <c r="AA140" s="208">
        <f t="shared" si="39"/>
        <v>0</v>
      </c>
      <c r="AB140" s="116">
        <f t="shared" si="40"/>
        <v>0</v>
      </c>
      <c r="AC140" s="116">
        <f t="shared" si="41"/>
        <v>0</v>
      </c>
      <c r="AD140" s="181" t="e">
        <f t="shared" si="42"/>
        <v>#DIV/0!</v>
      </c>
    </row>
    <row r="141" spans="6:30" ht="12.75">
      <c r="F141" s="113"/>
      <c r="G141" s="113"/>
      <c r="H141" s="113"/>
      <c r="I141" s="113"/>
      <c r="J141" s="113"/>
      <c r="K141" s="120">
        <f t="shared" si="30"/>
        <v>0</v>
      </c>
      <c r="L141" s="120">
        <f t="shared" si="31"/>
        <v>0</v>
      </c>
      <c r="M141" s="215">
        <f t="shared" si="29"/>
        <v>0</v>
      </c>
      <c r="N141" s="224"/>
      <c r="O141" s="200">
        <f t="shared" si="32"/>
        <v>0</v>
      </c>
      <c r="P141" s="190"/>
      <c r="Q141" s="121"/>
      <c r="R141" s="190"/>
      <c r="S141" s="119"/>
      <c r="T141" s="201">
        <f t="shared" si="33"/>
        <v>0</v>
      </c>
      <c r="U141" s="184" t="e">
        <f t="shared" si="34"/>
        <v>#DIV/0!</v>
      </c>
      <c r="V141" s="227">
        <f t="shared" si="35"/>
        <v>0</v>
      </c>
      <c r="W141" s="115">
        <f t="shared" si="36"/>
      </c>
      <c r="X141" s="115">
        <f t="shared" si="37"/>
      </c>
      <c r="Y141" s="115">
        <f t="shared" si="38"/>
      </c>
      <c r="Z141" s="115">
        <f t="shared" si="38"/>
      </c>
      <c r="AA141" s="208">
        <f t="shared" si="39"/>
        <v>0</v>
      </c>
      <c r="AB141" s="116">
        <f t="shared" si="40"/>
        <v>0</v>
      </c>
      <c r="AC141" s="116">
        <f t="shared" si="41"/>
        <v>0</v>
      </c>
      <c r="AD141" s="181" t="e">
        <f t="shared" si="42"/>
        <v>#DIV/0!</v>
      </c>
    </row>
    <row r="142" spans="6:30" ht="12.75">
      <c r="F142" s="113"/>
      <c r="G142" s="113"/>
      <c r="H142" s="113"/>
      <c r="I142" s="113"/>
      <c r="J142" s="113"/>
      <c r="K142" s="120">
        <f t="shared" si="30"/>
        <v>0</v>
      </c>
      <c r="L142" s="120">
        <f t="shared" si="31"/>
        <v>0</v>
      </c>
      <c r="M142" s="215">
        <f t="shared" si="29"/>
        <v>0</v>
      </c>
      <c r="N142" s="224"/>
      <c r="O142" s="200">
        <f t="shared" si="32"/>
        <v>0</v>
      </c>
      <c r="P142" s="190"/>
      <c r="Q142" s="121"/>
      <c r="R142" s="190"/>
      <c r="S142" s="119"/>
      <c r="T142" s="201">
        <f t="shared" si="33"/>
        <v>0</v>
      </c>
      <c r="U142" s="184" t="e">
        <f t="shared" si="34"/>
        <v>#DIV/0!</v>
      </c>
      <c r="V142" s="227">
        <f t="shared" si="35"/>
        <v>0</v>
      </c>
      <c r="W142" s="115">
        <f t="shared" si="36"/>
      </c>
      <c r="X142" s="115">
        <f t="shared" si="37"/>
      </c>
      <c r="Y142" s="115">
        <f t="shared" si="38"/>
      </c>
      <c r="Z142" s="115">
        <f t="shared" si="38"/>
      </c>
      <c r="AA142" s="208">
        <f t="shared" si="39"/>
        <v>0</v>
      </c>
      <c r="AB142" s="116">
        <f t="shared" si="40"/>
        <v>0</v>
      </c>
      <c r="AC142" s="116">
        <f t="shared" si="41"/>
        <v>0</v>
      </c>
      <c r="AD142" s="181" t="e">
        <f t="shared" si="42"/>
        <v>#DIV/0!</v>
      </c>
    </row>
    <row r="143" spans="6:30" ht="12.75">
      <c r="F143" s="113"/>
      <c r="G143" s="113"/>
      <c r="H143" s="113"/>
      <c r="I143" s="113"/>
      <c r="J143" s="113"/>
      <c r="K143" s="120">
        <f t="shared" si="30"/>
        <v>0</v>
      </c>
      <c r="L143" s="120">
        <f t="shared" si="31"/>
        <v>0</v>
      </c>
      <c r="M143" s="215">
        <f t="shared" si="29"/>
        <v>0</v>
      </c>
      <c r="N143" s="224"/>
      <c r="O143" s="200">
        <f t="shared" si="32"/>
        <v>0</v>
      </c>
      <c r="P143" s="190"/>
      <c r="Q143" s="121"/>
      <c r="R143" s="190"/>
      <c r="S143" s="119"/>
      <c r="T143" s="201">
        <f t="shared" si="33"/>
        <v>0</v>
      </c>
      <c r="U143" s="184" t="e">
        <f t="shared" si="34"/>
        <v>#DIV/0!</v>
      </c>
      <c r="V143" s="227">
        <f t="shared" si="35"/>
        <v>0</v>
      </c>
      <c r="W143" s="115">
        <f t="shared" si="36"/>
      </c>
      <c r="X143" s="115">
        <f t="shared" si="37"/>
      </c>
      <c r="Y143" s="115">
        <f t="shared" si="38"/>
      </c>
      <c r="Z143" s="115">
        <f t="shared" si="38"/>
      </c>
      <c r="AA143" s="208">
        <f t="shared" si="39"/>
        <v>0</v>
      </c>
      <c r="AB143" s="116">
        <f t="shared" si="40"/>
        <v>0</v>
      </c>
      <c r="AC143" s="116">
        <f t="shared" si="41"/>
        <v>0</v>
      </c>
      <c r="AD143" s="181" t="e">
        <f t="shared" si="42"/>
        <v>#DIV/0!</v>
      </c>
    </row>
    <row r="144" spans="6:30" ht="12.75">
      <c r="F144" s="113"/>
      <c r="G144" s="113"/>
      <c r="H144" s="113"/>
      <c r="I144" s="113"/>
      <c r="J144" s="113"/>
      <c r="K144" s="120">
        <f t="shared" si="30"/>
        <v>0</v>
      </c>
      <c r="L144" s="120">
        <f t="shared" si="31"/>
        <v>0</v>
      </c>
      <c r="M144" s="215">
        <f t="shared" si="29"/>
        <v>0</v>
      </c>
      <c r="N144" s="224"/>
      <c r="O144" s="200">
        <f t="shared" si="32"/>
        <v>0</v>
      </c>
      <c r="P144" s="190"/>
      <c r="Q144" s="121"/>
      <c r="R144" s="190"/>
      <c r="S144" s="119"/>
      <c r="T144" s="201">
        <f t="shared" si="33"/>
        <v>0</v>
      </c>
      <c r="U144" s="184" t="e">
        <f t="shared" si="34"/>
        <v>#DIV/0!</v>
      </c>
      <c r="V144" s="227">
        <f t="shared" si="35"/>
        <v>0</v>
      </c>
      <c r="W144" s="115">
        <f t="shared" si="36"/>
      </c>
      <c r="X144" s="115">
        <f t="shared" si="37"/>
      </c>
      <c r="Y144" s="115">
        <f t="shared" si="38"/>
      </c>
      <c r="Z144" s="115">
        <f t="shared" si="38"/>
      </c>
      <c r="AA144" s="208">
        <f t="shared" si="39"/>
        <v>0</v>
      </c>
      <c r="AB144" s="116">
        <f t="shared" si="40"/>
        <v>0</v>
      </c>
      <c r="AC144" s="116">
        <f t="shared" si="41"/>
        <v>0</v>
      </c>
      <c r="AD144" s="181" t="e">
        <f t="shared" si="42"/>
        <v>#DIV/0!</v>
      </c>
    </row>
    <row r="145" spans="6:30" ht="12.75">
      <c r="F145" s="113"/>
      <c r="G145" s="113"/>
      <c r="H145" s="113"/>
      <c r="I145" s="113"/>
      <c r="J145" s="113"/>
      <c r="K145" s="120">
        <f t="shared" si="30"/>
        <v>0</v>
      </c>
      <c r="L145" s="120">
        <f t="shared" si="31"/>
        <v>0</v>
      </c>
      <c r="M145" s="215">
        <f t="shared" si="29"/>
        <v>0</v>
      </c>
      <c r="N145" s="185"/>
      <c r="O145" s="200">
        <f t="shared" si="32"/>
        <v>0</v>
      </c>
      <c r="P145" s="190"/>
      <c r="Q145" s="121"/>
      <c r="R145" s="190"/>
      <c r="S145" s="119"/>
      <c r="T145" s="201">
        <f t="shared" si="33"/>
        <v>0</v>
      </c>
      <c r="U145" s="184" t="e">
        <f t="shared" si="34"/>
        <v>#DIV/0!</v>
      </c>
      <c r="V145" s="227">
        <f t="shared" si="35"/>
        <v>0</v>
      </c>
      <c r="W145" s="115">
        <f t="shared" si="36"/>
      </c>
      <c r="X145" s="115">
        <f t="shared" si="37"/>
      </c>
      <c r="Y145" s="115">
        <f t="shared" si="38"/>
      </c>
      <c r="Z145" s="115">
        <f t="shared" si="38"/>
      </c>
      <c r="AA145" s="208">
        <f t="shared" si="39"/>
        <v>0</v>
      </c>
      <c r="AB145" s="116">
        <f t="shared" si="40"/>
        <v>0</v>
      </c>
      <c r="AC145" s="116">
        <f t="shared" si="41"/>
        <v>0</v>
      </c>
      <c r="AD145" s="181" t="e">
        <f t="shared" si="42"/>
        <v>#DIV/0!</v>
      </c>
    </row>
    <row r="146" spans="6:30" ht="12.75">
      <c r="F146" s="113"/>
      <c r="G146" s="113"/>
      <c r="H146" s="113"/>
      <c r="I146" s="113"/>
      <c r="J146" s="113"/>
      <c r="K146" s="120">
        <f t="shared" si="30"/>
        <v>0</v>
      </c>
      <c r="L146" s="120">
        <f t="shared" si="31"/>
        <v>0</v>
      </c>
      <c r="M146" s="215">
        <f t="shared" si="29"/>
        <v>0</v>
      </c>
      <c r="N146" s="185"/>
      <c r="O146" s="200">
        <f t="shared" si="32"/>
        <v>0</v>
      </c>
      <c r="P146" s="190"/>
      <c r="Q146" s="121"/>
      <c r="R146" s="190"/>
      <c r="S146" s="119"/>
      <c r="T146" s="201">
        <f t="shared" si="33"/>
        <v>0</v>
      </c>
      <c r="U146" s="184" t="e">
        <f t="shared" si="34"/>
        <v>#DIV/0!</v>
      </c>
      <c r="V146" s="227">
        <f t="shared" si="35"/>
        <v>0</v>
      </c>
      <c r="W146" s="115">
        <f t="shared" si="36"/>
      </c>
      <c r="X146" s="115">
        <f t="shared" si="37"/>
      </c>
      <c r="Y146" s="115">
        <f t="shared" si="38"/>
      </c>
      <c r="Z146" s="115">
        <f t="shared" si="38"/>
      </c>
      <c r="AA146" s="208">
        <f t="shared" si="39"/>
        <v>0</v>
      </c>
      <c r="AB146" s="116">
        <f t="shared" si="40"/>
        <v>0</v>
      </c>
      <c r="AC146" s="116">
        <f t="shared" si="41"/>
        <v>0</v>
      </c>
      <c r="AD146" s="181" t="e">
        <f t="shared" si="42"/>
        <v>#DIV/0!</v>
      </c>
    </row>
    <row r="147" spans="6:30" ht="12.75">
      <c r="F147" s="113"/>
      <c r="G147" s="113"/>
      <c r="H147" s="113"/>
      <c r="I147" s="113"/>
      <c r="J147" s="113"/>
      <c r="K147" s="120">
        <f t="shared" si="30"/>
        <v>0</v>
      </c>
      <c r="L147" s="120">
        <f t="shared" si="31"/>
        <v>0</v>
      </c>
      <c r="M147" s="215">
        <f t="shared" si="29"/>
        <v>0</v>
      </c>
      <c r="N147" s="185"/>
      <c r="O147" s="200">
        <f t="shared" si="32"/>
        <v>0</v>
      </c>
      <c r="P147" s="190"/>
      <c r="Q147" s="121"/>
      <c r="R147" s="190"/>
      <c r="S147" s="119"/>
      <c r="T147" s="201">
        <f t="shared" si="33"/>
        <v>0</v>
      </c>
      <c r="U147" s="184" t="e">
        <f t="shared" si="34"/>
        <v>#DIV/0!</v>
      </c>
      <c r="V147" s="227">
        <f t="shared" si="35"/>
        <v>0</v>
      </c>
      <c r="W147" s="115">
        <f t="shared" si="36"/>
      </c>
      <c r="X147" s="115">
        <f t="shared" si="37"/>
      </c>
      <c r="Y147" s="115">
        <f t="shared" si="38"/>
      </c>
      <c r="Z147" s="115">
        <f t="shared" si="38"/>
      </c>
      <c r="AA147" s="208">
        <f t="shared" si="39"/>
        <v>0</v>
      </c>
      <c r="AB147" s="116">
        <f t="shared" si="40"/>
        <v>0</v>
      </c>
      <c r="AC147" s="116">
        <f t="shared" si="41"/>
        <v>0</v>
      </c>
      <c r="AD147" s="181" t="e">
        <f t="shared" si="42"/>
        <v>#DIV/0!</v>
      </c>
    </row>
    <row r="148" spans="6:30" ht="12.75">
      <c r="F148" s="113"/>
      <c r="G148" s="113"/>
      <c r="H148" s="113"/>
      <c r="I148" s="113"/>
      <c r="J148" s="113"/>
      <c r="K148" s="120">
        <f t="shared" si="30"/>
        <v>0</v>
      </c>
      <c r="L148" s="120">
        <f t="shared" si="31"/>
        <v>0</v>
      </c>
      <c r="M148" s="215">
        <f t="shared" si="29"/>
        <v>0</v>
      </c>
      <c r="N148" s="185"/>
      <c r="O148" s="200">
        <f t="shared" si="32"/>
        <v>0</v>
      </c>
      <c r="P148" s="190"/>
      <c r="Q148" s="121"/>
      <c r="R148" s="190"/>
      <c r="S148" s="119"/>
      <c r="T148" s="201">
        <f t="shared" si="33"/>
        <v>0</v>
      </c>
      <c r="U148" s="184" t="e">
        <f t="shared" si="34"/>
        <v>#DIV/0!</v>
      </c>
      <c r="V148" s="227">
        <f t="shared" si="35"/>
        <v>0</v>
      </c>
      <c r="W148" s="115">
        <f t="shared" si="36"/>
      </c>
      <c r="X148" s="115">
        <f t="shared" si="37"/>
      </c>
      <c r="Y148" s="115">
        <f t="shared" si="38"/>
      </c>
      <c r="Z148" s="115">
        <f t="shared" si="38"/>
      </c>
      <c r="AA148" s="208">
        <f t="shared" si="39"/>
        <v>0</v>
      </c>
      <c r="AB148" s="116">
        <f t="shared" si="40"/>
        <v>0</v>
      </c>
      <c r="AC148" s="116">
        <f t="shared" si="41"/>
        <v>0</v>
      </c>
      <c r="AD148" s="181" t="e">
        <f t="shared" si="42"/>
        <v>#DIV/0!</v>
      </c>
    </row>
    <row r="149" spans="6:30" ht="12.75">
      <c r="F149" s="113"/>
      <c r="G149" s="113"/>
      <c r="H149" s="113"/>
      <c r="I149" s="113"/>
      <c r="J149" s="113"/>
      <c r="K149" s="120">
        <f t="shared" si="30"/>
        <v>0</v>
      </c>
      <c r="L149" s="120">
        <f t="shared" si="31"/>
        <v>0</v>
      </c>
      <c r="M149" s="215">
        <f t="shared" si="29"/>
        <v>0</v>
      </c>
      <c r="N149" s="185"/>
      <c r="O149" s="200">
        <f t="shared" si="32"/>
        <v>0</v>
      </c>
      <c r="P149" s="190"/>
      <c r="Q149" s="121"/>
      <c r="R149" s="190"/>
      <c r="S149" s="119"/>
      <c r="T149" s="201">
        <f t="shared" si="33"/>
        <v>0</v>
      </c>
      <c r="U149" s="184" t="e">
        <f t="shared" si="34"/>
        <v>#DIV/0!</v>
      </c>
      <c r="V149" s="227">
        <f t="shared" si="35"/>
        <v>0</v>
      </c>
      <c r="W149" s="115">
        <f t="shared" si="36"/>
      </c>
      <c r="X149" s="115">
        <f t="shared" si="37"/>
      </c>
      <c r="Y149" s="115">
        <f t="shared" si="38"/>
      </c>
      <c r="Z149" s="115">
        <f t="shared" si="38"/>
      </c>
      <c r="AA149" s="208">
        <f t="shared" si="39"/>
        <v>0</v>
      </c>
      <c r="AB149" s="116">
        <f t="shared" si="40"/>
        <v>0</v>
      </c>
      <c r="AC149" s="116">
        <f t="shared" si="41"/>
        <v>0</v>
      </c>
      <c r="AD149" s="181" t="e">
        <f t="shared" si="42"/>
        <v>#DIV/0!</v>
      </c>
    </row>
    <row r="150" spans="6:30" ht="12.75">
      <c r="F150" s="113"/>
      <c r="G150" s="113"/>
      <c r="H150" s="113"/>
      <c r="I150" s="113"/>
      <c r="J150" s="113"/>
      <c r="K150" s="120">
        <f t="shared" si="30"/>
        <v>0</v>
      </c>
      <c r="L150" s="120">
        <f t="shared" si="31"/>
        <v>0</v>
      </c>
      <c r="M150" s="215">
        <f t="shared" si="29"/>
        <v>0</v>
      </c>
      <c r="N150" s="185"/>
      <c r="O150" s="200">
        <f t="shared" si="32"/>
        <v>0</v>
      </c>
      <c r="P150" s="190"/>
      <c r="Q150" s="121"/>
      <c r="R150" s="190"/>
      <c r="S150" s="119"/>
      <c r="T150" s="201">
        <f t="shared" si="33"/>
        <v>0</v>
      </c>
      <c r="U150" s="184" t="e">
        <f t="shared" si="34"/>
        <v>#DIV/0!</v>
      </c>
      <c r="V150" s="227">
        <f t="shared" si="35"/>
        <v>0</v>
      </c>
      <c r="W150" s="115">
        <f t="shared" si="36"/>
      </c>
      <c r="X150" s="115">
        <f t="shared" si="37"/>
      </c>
      <c r="Y150" s="115">
        <f t="shared" si="38"/>
      </c>
      <c r="Z150" s="115">
        <f t="shared" si="38"/>
      </c>
      <c r="AA150" s="208">
        <f t="shared" si="39"/>
        <v>0</v>
      </c>
      <c r="AB150" s="116">
        <f t="shared" si="40"/>
        <v>0</v>
      </c>
      <c r="AC150" s="116">
        <f t="shared" si="41"/>
        <v>0</v>
      </c>
      <c r="AD150" s="181" t="e">
        <f t="shared" si="42"/>
        <v>#DIV/0!</v>
      </c>
    </row>
    <row r="151" spans="6:30" ht="12.75">
      <c r="F151" s="113"/>
      <c r="G151" s="113"/>
      <c r="H151" s="113"/>
      <c r="I151" s="113"/>
      <c r="J151" s="113"/>
      <c r="K151" s="120">
        <f t="shared" si="30"/>
        <v>0</v>
      </c>
      <c r="L151" s="120">
        <f t="shared" si="31"/>
        <v>0</v>
      </c>
      <c r="M151" s="215">
        <f t="shared" si="29"/>
        <v>0</v>
      </c>
      <c r="N151" s="185"/>
      <c r="O151" s="200">
        <f t="shared" si="32"/>
        <v>0</v>
      </c>
      <c r="P151" s="190"/>
      <c r="Q151" s="121"/>
      <c r="R151" s="190"/>
      <c r="S151" s="119"/>
      <c r="T151" s="201">
        <f t="shared" si="33"/>
        <v>0</v>
      </c>
      <c r="U151" s="184" t="e">
        <f t="shared" si="34"/>
        <v>#DIV/0!</v>
      </c>
      <c r="V151" s="227">
        <f t="shared" si="35"/>
        <v>0</v>
      </c>
      <c r="W151" s="115">
        <f t="shared" si="36"/>
      </c>
      <c r="X151" s="115">
        <f t="shared" si="37"/>
      </c>
      <c r="Y151" s="115">
        <f t="shared" si="38"/>
      </c>
      <c r="Z151" s="115">
        <f t="shared" si="38"/>
      </c>
      <c r="AA151" s="208">
        <f t="shared" si="39"/>
        <v>0</v>
      </c>
      <c r="AB151" s="116">
        <f t="shared" si="40"/>
        <v>0</v>
      </c>
      <c r="AC151" s="116">
        <f t="shared" si="41"/>
        <v>0</v>
      </c>
      <c r="AD151" s="181" t="e">
        <f t="shared" si="42"/>
        <v>#DIV/0!</v>
      </c>
    </row>
    <row r="152" spans="6:30" ht="12.75">
      <c r="F152" s="113"/>
      <c r="G152" s="113"/>
      <c r="H152" s="113"/>
      <c r="I152" s="113"/>
      <c r="J152" s="113"/>
      <c r="K152" s="120">
        <f t="shared" si="30"/>
        <v>0</v>
      </c>
      <c r="L152" s="120">
        <f t="shared" si="31"/>
        <v>0</v>
      </c>
      <c r="M152" s="215">
        <f t="shared" si="29"/>
        <v>0</v>
      </c>
      <c r="N152" s="185"/>
      <c r="O152" s="200">
        <f t="shared" si="32"/>
        <v>0</v>
      </c>
      <c r="P152" s="190"/>
      <c r="Q152" s="121"/>
      <c r="R152" s="190"/>
      <c r="S152" s="119"/>
      <c r="T152" s="201">
        <f t="shared" si="33"/>
        <v>0</v>
      </c>
      <c r="U152" s="184" t="e">
        <f t="shared" si="34"/>
        <v>#DIV/0!</v>
      </c>
      <c r="V152" s="227">
        <f t="shared" si="35"/>
        <v>0</v>
      </c>
      <c r="W152" s="115">
        <f t="shared" si="36"/>
      </c>
      <c r="X152" s="115">
        <f t="shared" si="37"/>
      </c>
      <c r="Y152" s="115">
        <f t="shared" si="38"/>
      </c>
      <c r="Z152" s="115">
        <f t="shared" si="38"/>
      </c>
      <c r="AA152" s="208">
        <f t="shared" si="39"/>
        <v>0</v>
      </c>
      <c r="AB152" s="116">
        <f t="shared" si="40"/>
        <v>0</v>
      </c>
      <c r="AC152" s="116">
        <f t="shared" si="41"/>
        <v>0</v>
      </c>
      <c r="AD152" s="181" t="e">
        <f t="shared" si="42"/>
        <v>#DIV/0!</v>
      </c>
    </row>
    <row r="153" spans="6:30" ht="12.75">
      <c r="F153" s="113"/>
      <c r="G153" s="113"/>
      <c r="H153" s="113"/>
      <c r="I153" s="113"/>
      <c r="J153" s="113"/>
      <c r="K153" s="120">
        <f t="shared" si="30"/>
        <v>0</v>
      </c>
      <c r="L153" s="120">
        <f t="shared" si="31"/>
        <v>0</v>
      </c>
      <c r="M153" s="215">
        <f t="shared" si="29"/>
        <v>0</v>
      </c>
      <c r="N153" s="185"/>
      <c r="O153" s="200">
        <f t="shared" si="32"/>
        <v>0</v>
      </c>
      <c r="P153" s="190"/>
      <c r="Q153" s="121"/>
      <c r="R153" s="190"/>
      <c r="S153" s="119"/>
      <c r="T153" s="201">
        <f t="shared" si="33"/>
        <v>0</v>
      </c>
      <c r="U153" s="184" t="e">
        <f t="shared" si="34"/>
        <v>#DIV/0!</v>
      </c>
      <c r="V153" s="227">
        <f t="shared" si="35"/>
        <v>0</v>
      </c>
      <c r="W153" s="115">
        <f t="shared" si="36"/>
      </c>
      <c r="X153" s="115">
        <f t="shared" si="37"/>
      </c>
      <c r="Y153" s="115">
        <f t="shared" si="38"/>
      </c>
      <c r="Z153" s="115">
        <f t="shared" si="38"/>
      </c>
      <c r="AA153" s="208">
        <f t="shared" si="39"/>
        <v>0</v>
      </c>
      <c r="AB153" s="116">
        <f t="shared" si="40"/>
        <v>0</v>
      </c>
      <c r="AC153" s="116">
        <f t="shared" si="41"/>
        <v>0</v>
      </c>
      <c r="AD153" s="181" t="e">
        <f t="shared" si="42"/>
        <v>#DIV/0!</v>
      </c>
    </row>
    <row r="154" spans="6:30" ht="12.75">
      <c r="F154" s="113"/>
      <c r="G154" s="113"/>
      <c r="H154" s="113"/>
      <c r="I154" s="113"/>
      <c r="J154" s="113"/>
      <c r="K154" s="120">
        <f t="shared" si="30"/>
        <v>0</v>
      </c>
      <c r="L154" s="120">
        <f t="shared" si="31"/>
        <v>0</v>
      </c>
      <c r="M154" s="215">
        <f t="shared" si="29"/>
        <v>0</v>
      </c>
      <c r="N154" s="185"/>
      <c r="O154" s="200">
        <f t="shared" si="32"/>
        <v>0</v>
      </c>
      <c r="P154" s="190"/>
      <c r="Q154" s="121"/>
      <c r="R154" s="190"/>
      <c r="S154" s="119"/>
      <c r="T154" s="201">
        <f t="shared" si="33"/>
        <v>0</v>
      </c>
      <c r="U154" s="184" t="e">
        <f t="shared" si="34"/>
        <v>#DIV/0!</v>
      </c>
      <c r="V154" s="227">
        <f t="shared" si="35"/>
        <v>0</v>
      </c>
      <c r="W154" s="115">
        <f t="shared" si="36"/>
      </c>
      <c r="X154" s="115">
        <f t="shared" si="37"/>
      </c>
      <c r="Y154" s="115">
        <f t="shared" si="38"/>
      </c>
      <c r="Z154" s="115">
        <f t="shared" si="38"/>
      </c>
      <c r="AA154" s="208">
        <f t="shared" si="39"/>
        <v>0</v>
      </c>
      <c r="AB154" s="116">
        <f t="shared" si="40"/>
        <v>0</v>
      </c>
      <c r="AC154" s="116">
        <f t="shared" si="41"/>
        <v>0</v>
      </c>
      <c r="AD154" s="181" t="e">
        <f t="shared" si="42"/>
        <v>#DIV/0!</v>
      </c>
    </row>
    <row r="155" spans="6:30" ht="12.75">
      <c r="F155" s="113"/>
      <c r="G155" s="113"/>
      <c r="H155" s="113"/>
      <c r="I155" s="113"/>
      <c r="J155" s="113"/>
      <c r="K155" s="120">
        <f t="shared" si="30"/>
        <v>0</v>
      </c>
      <c r="L155" s="120">
        <f t="shared" si="31"/>
        <v>0</v>
      </c>
      <c r="M155" s="215">
        <f t="shared" si="29"/>
        <v>0</v>
      </c>
      <c r="N155" s="185"/>
      <c r="O155" s="200">
        <f t="shared" si="32"/>
        <v>0</v>
      </c>
      <c r="P155" s="190"/>
      <c r="Q155" s="121"/>
      <c r="R155" s="190"/>
      <c r="S155" s="119"/>
      <c r="T155" s="201">
        <f t="shared" si="33"/>
        <v>0</v>
      </c>
      <c r="U155" s="184" t="e">
        <f t="shared" si="34"/>
        <v>#DIV/0!</v>
      </c>
      <c r="V155" s="227">
        <f t="shared" si="35"/>
        <v>0</v>
      </c>
      <c r="W155" s="115">
        <f t="shared" si="36"/>
      </c>
      <c r="X155" s="115">
        <f t="shared" si="37"/>
      </c>
      <c r="Y155" s="115">
        <f t="shared" si="38"/>
      </c>
      <c r="Z155" s="115">
        <f t="shared" si="38"/>
      </c>
      <c r="AA155" s="208">
        <f t="shared" si="39"/>
        <v>0</v>
      </c>
      <c r="AB155" s="116">
        <f t="shared" si="40"/>
        <v>0</v>
      </c>
      <c r="AC155" s="116">
        <f t="shared" si="41"/>
        <v>0</v>
      </c>
      <c r="AD155" s="181" t="e">
        <f t="shared" si="42"/>
        <v>#DIV/0!</v>
      </c>
    </row>
    <row r="156" spans="6:30" ht="12.75">
      <c r="F156" s="113"/>
      <c r="G156" s="113"/>
      <c r="H156" s="113"/>
      <c r="I156" s="113"/>
      <c r="J156" s="113"/>
      <c r="K156" s="120">
        <f t="shared" si="30"/>
        <v>0</v>
      </c>
      <c r="L156" s="120">
        <f t="shared" si="31"/>
        <v>0</v>
      </c>
      <c r="M156" s="215">
        <f t="shared" si="29"/>
        <v>0</v>
      </c>
      <c r="N156" s="185"/>
      <c r="O156" s="200">
        <f t="shared" si="32"/>
        <v>0</v>
      </c>
      <c r="P156" s="190"/>
      <c r="Q156" s="121"/>
      <c r="R156" s="190"/>
      <c r="S156" s="119"/>
      <c r="T156" s="201">
        <f t="shared" si="33"/>
        <v>0</v>
      </c>
      <c r="U156" s="184" t="e">
        <f t="shared" si="34"/>
        <v>#DIV/0!</v>
      </c>
      <c r="V156" s="227">
        <f t="shared" si="35"/>
        <v>0</v>
      </c>
      <c r="W156" s="115">
        <f t="shared" si="36"/>
      </c>
      <c r="X156" s="115">
        <f t="shared" si="37"/>
      </c>
      <c r="Y156" s="115">
        <f t="shared" si="38"/>
      </c>
      <c r="Z156" s="115">
        <f t="shared" si="38"/>
      </c>
      <c r="AA156" s="208">
        <f t="shared" si="39"/>
        <v>0</v>
      </c>
      <c r="AB156" s="116">
        <f t="shared" si="40"/>
        <v>0</v>
      </c>
      <c r="AC156" s="116">
        <f t="shared" si="41"/>
        <v>0</v>
      </c>
      <c r="AD156" s="181" t="e">
        <f t="shared" si="42"/>
        <v>#DIV/0!</v>
      </c>
    </row>
    <row r="157" spans="6:30" ht="12.75">
      <c r="F157" s="113"/>
      <c r="G157" s="113"/>
      <c r="H157" s="113"/>
      <c r="I157" s="113"/>
      <c r="J157" s="113"/>
      <c r="K157" s="120">
        <f t="shared" si="30"/>
        <v>0</v>
      </c>
      <c r="L157" s="120">
        <f t="shared" si="31"/>
        <v>0</v>
      </c>
      <c r="M157" s="215">
        <f t="shared" si="29"/>
        <v>0</v>
      </c>
      <c r="N157" s="185"/>
      <c r="O157" s="200">
        <f t="shared" si="32"/>
        <v>0</v>
      </c>
      <c r="P157" s="190"/>
      <c r="Q157" s="121"/>
      <c r="R157" s="190"/>
      <c r="S157" s="119"/>
      <c r="T157" s="201">
        <f t="shared" si="33"/>
        <v>0</v>
      </c>
      <c r="U157" s="184" t="e">
        <f t="shared" si="34"/>
        <v>#DIV/0!</v>
      </c>
      <c r="V157" s="227">
        <f t="shared" si="35"/>
        <v>0</v>
      </c>
      <c r="W157" s="115">
        <f t="shared" si="36"/>
      </c>
      <c r="X157" s="115">
        <f t="shared" si="37"/>
      </c>
      <c r="Y157" s="115">
        <f t="shared" si="38"/>
      </c>
      <c r="Z157" s="115">
        <f t="shared" si="38"/>
      </c>
      <c r="AA157" s="208">
        <f t="shared" si="39"/>
        <v>0</v>
      </c>
      <c r="AB157" s="116">
        <f t="shared" si="40"/>
        <v>0</v>
      </c>
      <c r="AC157" s="116">
        <f t="shared" si="41"/>
        <v>0</v>
      </c>
      <c r="AD157" s="181" t="e">
        <f t="shared" si="42"/>
        <v>#DIV/0!</v>
      </c>
    </row>
    <row r="158" spans="6:30" ht="12.75">
      <c r="F158" s="113"/>
      <c r="G158" s="113"/>
      <c r="H158" s="113"/>
      <c r="I158" s="113"/>
      <c r="J158" s="113"/>
      <c r="K158" s="120">
        <f t="shared" si="30"/>
        <v>0</v>
      </c>
      <c r="L158" s="120">
        <f t="shared" si="31"/>
        <v>0</v>
      </c>
      <c r="M158" s="215">
        <f t="shared" si="29"/>
        <v>0</v>
      </c>
      <c r="N158" s="185"/>
      <c r="O158" s="200">
        <f t="shared" si="32"/>
        <v>0</v>
      </c>
      <c r="P158" s="190"/>
      <c r="Q158" s="121"/>
      <c r="R158" s="190"/>
      <c r="S158" s="119"/>
      <c r="T158" s="201">
        <f t="shared" si="33"/>
        <v>0</v>
      </c>
      <c r="U158" s="184" t="e">
        <f t="shared" si="34"/>
        <v>#DIV/0!</v>
      </c>
      <c r="V158" s="227">
        <f t="shared" si="35"/>
        <v>0</v>
      </c>
      <c r="W158" s="115">
        <f t="shared" si="36"/>
      </c>
      <c r="X158" s="115">
        <f t="shared" si="37"/>
      </c>
      <c r="Y158" s="115">
        <f t="shared" si="38"/>
      </c>
      <c r="Z158" s="115">
        <f t="shared" si="38"/>
      </c>
      <c r="AA158" s="208">
        <f t="shared" si="39"/>
        <v>0</v>
      </c>
      <c r="AB158" s="116">
        <f t="shared" si="40"/>
        <v>0</v>
      </c>
      <c r="AC158" s="116">
        <f t="shared" si="41"/>
        <v>0</v>
      </c>
      <c r="AD158" s="181" t="e">
        <f t="shared" si="42"/>
        <v>#DIV/0!</v>
      </c>
    </row>
    <row r="159" spans="6:30" ht="12.75">
      <c r="F159" s="113"/>
      <c r="G159" s="113"/>
      <c r="H159" s="113"/>
      <c r="I159" s="113"/>
      <c r="J159" s="113"/>
      <c r="K159" s="120">
        <f t="shared" si="30"/>
        <v>0</v>
      </c>
      <c r="L159" s="120">
        <f t="shared" si="31"/>
        <v>0</v>
      </c>
      <c r="M159" s="215">
        <f t="shared" si="29"/>
        <v>0</v>
      </c>
      <c r="N159" s="185"/>
      <c r="O159" s="200">
        <f t="shared" si="32"/>
        <v>0</v>
      </c>
      <c r="P159" s="190"/>
      <c r="Q159" s="121"/>
      <c r="R159" s="190"/>
      <c r="S159" s="119"/>
      <c r="T159" s="201">
        <f t="shared" si="33"/>
        <v>0</v>
      </c>
      <c r="U159" s="184" t="e">
        <f t="shared" si="34"/>
        <v>#DIV/0!</v>
      </c>
      <c r="V159" s="227">
        <f t="shared" si="35"/>
        <v>0</v>
      </c>
      <c r="W159" s="115">
        <f t="shared" si="36"/>
      </c>
      <c r="X159" s="115">
        <f t="shared" si="37"/>
      </c>
      <c r="Y159" s="115">
        <f t="shared" si="38"/>
      </c>
      <c r="Z159" s="115">
        <f t="shared" si="38"/>
      </c>
      <c r="AA159" s="208">
        <f t="shared" si="39"/>
        <v>0</v>
      </c>
      <c r="AB159" s="116">
        <f t="shared" si="40"/>
        <v>0</v>
      </c>
      <c r="AC159" s="116">
        <f t="shared" si="41"/>
        <v>0</v>
      </c>
      <c r="AD159" s="181" t="e">
        <f t="shared" si="42"/>
        <v>#DIV/0!</v>
      </c>
    </row>
    <row r="160" spans="6:30" ht="12.75">
      <c r="F160" s="113"/>
      <c r="G160" s="113"/>
      <c r="H160" s="113"/>
      <c r="I160" s="113"/>
      <c r="J160" s="113"/>
      <c r="K160" s="120">
        <f t="shared" si="30"/>
        <v>0</v>
      </c>
      <c r="L160" s="120">
        <f t="shared" si="31"/>
        <v>0</v>
      </c>
      <c r="M160" s="215">
        <f t="shared" si="29"/>
        <v>0</v>
      </c>
      <c r="N160" s="185"/>
      <c r="O160" s="200">
        <f t="shared" si="32"/>
        <v>0</v>
      </c>
      <c r="P160" s="190"/>
      <c r="Q160" s="121"/>
      <c r="R160" s="190"/>
      <c r="S160" s="119"/>
      <c r="T160" s="201">
        <f t="shared" si="33"/>
        <v>0</v>
      </c>
      <c r="U160" s="184" t="e">
        <f t="shared" si="34"/>
        <v>#DIV/0!</v>
      </c>
      <c r="V160" s="227">
        <f t="shared" si="35"/>
        <v>0</v>
      </c>
      <c r="W160" s="115">
        <f t="shared" si="36"/>
      </c>
      <c r="X160" s="115">
        <f t="shared" si="37"/>
      </c>
      <c r="Y160" s="115">
        <f t="shared" si="38"/>
      </c>
      <c r="Z160" s="115">
        <f t="shared" si="38"/>
      </c>
      <c r="AA160" s="208">
        <f t="shared" si="39"/>
        <v>0</v>
      </c>
      <c r="AB160" s="116">
        <f t="shared" si="40"/>
        <v>0</v>
      </c>
      <c r="AC160" s="116">
        <f t="shared" si="41"/>
        <v>0</v>
      </c>
      <c r="AD160" s="181" t="e">
        <f t="shared" si="42"/>
        <v>#DIV/0!</v>
      </c>
    </row>
    <row r="161" spans="6:30" ht="12.75">
      <c r="F161" s="113"/>
      <c r="G161" s="113"/>
      <c r="H161" s="113"/>
      <c r="I161" s="113"/>
      <c r="J161" s="113"/>
      <c r="K161" s="120">
        <f t="shared" si="30"/>
        <v>0</v>
      </c>
      <c r="L161" s="120">
        <f t="shared" si="31"/>
        <v>0</v>
      </c>
      <c r="M161" s="215">
        <f t="shared" si="29"/>
        <v>0</v>
      </c>
      <c r="N161" s="185"/>
      <c r="O161" s="200">
        <f t="shared" si="32"/>
        <v>0</v>
      </c>
      <c r="P161" s="190"/>
      <c r="Q161" s="121"/>
      <c r="R161" s="190"/>
      <c r="S161" s="119"/>
      <c r="T161" s="201">
        <f t="shared" si="33"/>
        <v>0</v>
      </c>
      <c r="U161" s="184" t="e">
        <f t="shared" si="34"/>
        <v>#DIV/0!</v>
      </c>
      <c r="V161" s="227">
        <f t="shared" si="35"/>
        <v>0</v>
      </c>
      <c r="W161" s="115">
        <f t="shared" si="36"/>
      </c>
      <c r="X161" s="115">
        <f t="shared" si="37"/>
      </c>
      <c r="Y161" s="115">
        <f t="shared" si="38"/>
      </c>
      <c r="Z161" s="115">
        <f t="shared" si="38"/>
      </c>
      <c r="AA161" s="208">
        <f t="shared" si="39"/>
        <v>0</v>
      </c>
      <c r="AB161" s="116">
        <f t="shared" si="40"/>
        <v>0</v>
      </c>
      <c r="AC161" s="116">
        <f t="shared" si="41"/>
        <v>0</v>
      </c>
      <c r="AD161" s="181" t="e">
        <f t="shared" si="42"/>
        <v>#DIV/0!</v>
      </c>
    </row>
    <row r="162" spans="6:30" ht="12.75">
      <c r="F162" s="113"/>
      <c r="G162" s="113"/>
      <c r="H162" s="113"/>
      <c r="I162" s="113"/>
      <c r="J162" s="113"/>
      <c r="K162" s="120">
        <f t="shared" si="30"/>
        <v>0</v>
      </c>
      <c r="L162" s="120">
        <f t="shared" si="31"/>
        <v>0</v>
      </c>
      <c r="M162" s="215">
        <f t="shared" si="29"/>
        <v>0</v>
      </c>
      <c r="N162" s="185"/>
      <c r="O162" s="200">
        <f t="shared" si="32"/>
        <v>0</v>
      </c>
      <c r="P162" s="190"/>
      <c r="Q162" s="121"/>
      <c r="R162" s="190"/>
      <c r="S162" s="119"/>
      <c r="T162" s="201">
        <f t="shared" si="33"/>
        <v>0</v>
      </c>
      <c r="U162" s="184" t="e">
        <f t="shared" si="34"/>
        <v>#DIV/0!</v>
      </c>
      <c r="V162" s="227">
        <f t="shared" si="35"/>
        <v>0</v>
      </c>
      <c r="W162" s="115">
        <f t="shared" si="36"/>
      </c>
      <c r="X162" s="115">
        <f t="shared" si="37"/>
      </c>
      <c r="Y162" s="115">
        <f t="shared" si="38"/>
      </c>
      <c r="Z162" s="115">
        <f t="shared" si="38"/>
      </c>
      <c r="AA162" s="208">
        <f t="shared" si="39"/>
        <v>0</v>
      </c>
      <c r="AB162" s="116">
        <f t="shared" si="40"/>
        <v>0</v>
      </c>
      <c r="AC162" s="116">
        <f t="shared" si="41"/>
        <v>0</v>
      </c>
      <c r="AD162" s="181" t="e">
        <f t="shared" si="42"/>
        <v>#DIV/0!</v>
      </c>
    </row>
    <row r="163" spans="6:30" ht="12.75">
      <c r="F163" s="113"/>
      <c r="G163" s="113"/>
      <c r="H163" s="113"/>
      <c r="I163" s="113"/>
      <c r="J163" s="113"/>
      <c r="K163" s="120">
        <f t="shared" si="30"/>
        <v>0</v>
      </c>
      <c r="L163" s="120">
        <f t="shared" si="31"/>
        <v>0</v>
      </c>
      <c r="M163" s="215">
        <f t="shared" si="29"/>
        <v>0</v>
      </c>
      <c r="N163" s="185"/>
      <c r="O163" s="200">
        <f t="shared" si="32"/>
        <v>0</v>
      </c>
      <c r="P163" s="190"/>
      <c r="Q163" s="121"/>
      <c r="R163" s="190"/>
      <c r="S163" s="119"/>
      <c r="T163" s="201">
        <f t="shared" si="33"/>
        <v>0</v>
      </c>
      <c r="U163" s="184" t="e">
        <f t="shared" si="34"/>
        <v>#DIV/0!</v>
      </c>
      <c r="V163" s="227">
        <f t="shared" si="35"/>
        <v>0</v>
      </c>
      <c r="W163" s="115">
        <f t="shared" si="36"/>
      </c>
      <c r="X163" s="115">
        <f t="shared" si="37"/>
      </c>
      <c r="Y163" s="115">
        <f t="shared" si="38"/>
      </c>
      <c r="Z163" s="115">
        <f t="shared" si="38"/>
      </c>
      <c r="AA163" s="208">
        <f t="shared" si="39"/>
        <v>0</v>
      </c>
      <c r="AB163" s="116">
        <f t="shared" si="40"/>
        <v>0</v>
      </c>
      <c r="AC163" s="116">
        <f t="shared" si="41"/>
        <v>0</v>
      </c>
      <c r="AD163" s="181" t="e">
        <f t="shared" si="42"/>
        <v>#DIV/0!</v>
      </c>
    </row>
    <row r="164" spans="6:30" ht="12.75">
      <c r="F164" s="113"/>
      <c r="G164" s="113"/>
      <c r="H164" s="113"/>
      <c r="I164" s="113"/>
      <c r="J164" s="113"/>
      <c r="K164" s="120">
        <f t="shared" si="30"/>
        <v>0</v>
      </c>
      <c r="L164" s="120">
        <f t="shared" si="31"/>
        <v>0</v>
      </c>
      <c r="M164" s="215">
        <f t="shared" si="29"/>
        <v>0</v>
      </c>
      <c r="N164" s="185"/>
      <c r="O164" s="200">
        <f t="shared" si="32"/>
        <v>0</v>
      </c>
      <c r="P164" s="190"/>
      <c r="Q164" s="121"/>
      <c r="R164" s="190"/>
      <c r="S164" s="119"/>
      <c r="T164" s="201">
        <f t="shared" si="33"/>
        <v>0</v>
      </c>
      <c r="U164" s="184" t="e">
        <f t="shared" si="34"/>
        <v>#DIV/0!</v>
      </c>
      <c r="V164" s="227">
        <f t="shared" si="35"/>
        <v>0</v>
      </c>
      <c r="W164" s="115">
        <f t="shared" si="36"/>
      </c>
      <c r="X164" s="115">
        <f t="shared" si="37"/>
      </c>
      <c r="Y164" s="115">
        <f t="shared" si="38"/>
      </c>
      <c r="Z164" s="115">
        <f t="shared" si="38"/>
      </c>
      <c r="AA164" s="208">
        <f t="shared" si="39"/>
        <v>0</v>
      </c>
      <c r="AB164" s="116">
        <f t="shared" si="40"/>
        <v>0</v>
      </c>
      <c r="AC164" s="116">
        <f t="shared" si="41"/>
        <v>0</v>
      </c>
      <c r="AD164" s="181" t="e">
        <f t="shared" si="42"/>
        <v>#DIV/0!</v>
      </c>
    </row>
    <row r="165" spans="6:30" ht="12.75">
      <c r="F165" s="113"/>
      <c r="G165" s="113"/>
      <c r="H165" s="113"/>
      <c r="I165" s="113"/>
      <c r="J165" s="113"/>
      <c r="K165" s="120">
        <f t="shared" si="30"/>
        <v>0</v>
      </c>
      <c r="L165" s="120">
        <f t="shared" si="31"/>
        <v>0</v>
      </c>
      <c r="M165" s="215">
        <f t="shared" si="29"/>
        <v>0</v>
      </c>
      <c r="N165" s="185"/>
      <c r="O165" s="200">
        <f t="shared" si="32"/>
        <v>0</v>
      </c>
      <c r="P165" s="190"/>
      <c r="Q165" s="121"/>
      <c r="R165" s="190"/>
      <c r="S165" s="119"/>
      <c r="T165" s="201">
        <f t="shared" si="33"/>
        <v>0</v>
      </c>
      <c r="U165" s="184" t="e">
        <f t="shared" si="34"/>
        <v>#DIV/0!</v>
      </c>
      <c r="V165" s="227">
        <f t="shared" si="35"/>
        <v>0</v>
      </c>
      <c r="W165" s="115">
        <f t="shared" si="36"/>
      </c>
      <c r="X165" s="115">
        <f t="shared" si="37"/>
      </c>
      <c r="Y165" s="115">
        <f t="shared" si="38"/>
      </c>
      <c r="Z165" s="115">
        <f t="shared" si="38"/>
      </c>
      <c r="AA165" s="208">
        <f t="shared" si="39"/>
        <v>0</v>
      </c>
      <c r="AB165" s="116">
        <f t="shared" si="40"/>
        <v>0</v>
      </c>
      <c r="AC165" s="116">
        <f t="shared" si="41"/>
        <v>0</v>
      </c>
      <c r="AD165" s="181" t="e">
        <f t="shared" si="42"/>
        <v>#DIV/0!</v>
      </c>
    </row>
    <row r="166" spans="6:30" ht="12.75">
      <c r="F166" s="113"/>
      <c r="G166" s="113"/>
      <c r="H166" s="113"/>
      <c r="I166" s="113"/>
      <c r="J166" s="113"/>
      <c r="K166" s="120">
        <f t="shared" si="30"/>
        <v>0</v>
      </c>
      <c r="L166" s="120">
        <f t="shared" si="31"/>
        <v>0</v>
      </c>
      <c r="M166" s="215">
        <f t="shared" si="29"/>
        <v>0</v>
      </c>
      <c r="N166" s="185"/>
      <c r="O166" s="200">
        <f t="shared" si="32"/>
        <v>0</v>
      </c>
      <c r="P166" s="190"/>
      <c r="Q166" s="121"/>
      <c r="R166" s="190"/>
      <c r="S166" s="119"/>
      <c r="T166" s="201">
        <f t="shared" si="33"/>
        <v>0</v>
      </c>
      <c r="U166" s="184" t="e">
        <f t="shared" si="34"/>
        <v>#DIV/0!</v>
      </c>
      <c r="V166" s="227">
        <f t="shared" si="35"/>
        <v>0</v>
      </c>
      <c r="W166" s="115">
        <f t="shared" si="36"/>
      </c>
      <c r="X166" s="115">
        <f t="shared" si="37"/>
      </c>
      <c r="Y166" s="115">
        <f t="shared" si="38"/>
      </c>
      <c r="Z166" s="115">
        <f t="shared" si="38"/>
      </c>
      <c r="AA166" s="208">
        <f t="shared" si="39"/>
        <v>0</v>
      </c>
      <c r="AB166" s="116">
        <f t="shared" si="40"/>
        <v>0</v>
      </c>
      <c r="AC166" s="116">
        <f t="shared" si="41"/>
        <v>0</v>
      </c>
      <c r="AD166" s="181" t="e">
        <f t="shared" si="42"/>
        <v>#DIV/0!</v>
      </c>
    </row>
    <row r="167" spans="6:30" ht="12.75">
      <c r="F167" s="113"/>
      <c r="G167" s="113"/>
      <c r="H167" s="113"/>
      <c r="I167" s="113"/>
      <c r="J167" s="113"/>
      <c r="K167" s="120">
        <f t="shared" si="30"/>
        <v>0</v>
      </c>
      <c r="L167" s="120">
        <f t="shared" si="31"/>
        <v>0</v>
      </c>
      <c r="M167" s="215">
        <f t="shared" si="29"/>
        <v>0</v>
      </c>
      <c r="N167" s="185"/>
      <c r="O167" s="200">
        <f t="shared" si="32"/>
        <v>0</v>
      </c>
      <c r="P167" s="190"/>
      <c r="Q167" s="121"/>
      <c r="R167" s="190"/>
      <c r="S167" s="119"/>
      <c r="T167" s="201">
        <f t="shared" si="33"/>
        <v>0</v>
      </c>
      <c r="U167" s="184" t="e">
        <f t="shared" si="34"/>
        <v>#DIV/0!</v>
      </c>
      <c r="V167" s="227">
        <f t="shared" si="35"/>
        <v>0</v>
      </c>
      <c r="W167" s="115">
        <f t="shared" si="36"/>
      </c>
      <c r="X167" s="115">
        <f t="shared" si="37"/>
      </c>
      <c r="Y167" s="115">
        <f t="shared" si="38"/>
      </c>
      <c r="Z167" s="115">
        <f t="shared" si="38"/>
      </c>
      <c r="AA167" s="208">
        <f t="shared" si="39"/>
        <v>0</v>
      </c>
      <c r="AB167" s="116">
        <f t="shared" si="40"/>
        <v>0</v>
      </c>
      <c r="AC167" s="116">
        <f t="shared" si="41"/>
        <v>0</v>
      </c>
      <c r="AD167" s="181" t="e">
        <f t="shared" si="42"/>
        <v>#DIV/0!</v>
      </c>
    </row>
    <row r="168" spans="6:30" ht="12.75">
      <c r="F168" s="113"/>
      <c r="G168" s="113"/>
      <c r="H168" s="113"/>
      <c r="I168" s="113"/>
      <c r="J168" s="113"/>
      <c r="K168" s="120">
        <f t="shared" si="30"/>
        <v>0</v>
      </c>
      <c r="L168" s="120">
        <f t="shared" si="31"/>
        <v>0</v>
      </c>
      <c r="M168" s="215">
        <f t="shared" si="29"/>
        <v>0</v>
      </c>
      <c r="N168" s="185"/>
      <c r="O168" s="200">
        <f t="shared" si="32"/>
        <v>0</v>
      </c>
      <c r="P168" s="190"/>
      <c r="Q168" s="121"/>
      <c r="R168" s="190"/>
      <c r="S168" s="119"/>
      <c r="T168" s="201">
        <f t="shared" si="33"/>
        <v>0</v>
      </c>
      <c r="U168" s="184" t="e">
        <f t="shared" si="34"/>
        <v>#DIV/0!</v>
      </c>
      <c r="V168" s="227">
        <f t="shared" si="35"/>
        <v>0</v>
      </c>
      <c r="W168" s="115">
        <f t="shared" si="36"/>
      </c>
      <c r="X168" s="115">
        <f t="shared" si="37"/>
      </c>
      <c r="Y168" s="115">
        <f t="shared" si="38"/>
      </c>
      <c r="Z168" s="115">
        <f t="shared" si="38"/>
      </c>
      <c r="AA168" s="208">
        <f t="shared" si="39"/>
        <v>0</v>
      </c>
      <c r="AB168" s="116">
        <f t="shared" si="40"/>
        <v>0</v>
      </c>
      <c r="AC168" s="116">
        <f t="shared" si="41"/>
        <v>0</v>
      </c>
      <c r="AD168" s="181" t="e">
        <f t="shared" si="42"/>
        <v>#DIV/0!</v>
      </c>
    </row>
    <row r="169" spans="6:30" ht="12.75">
      <c r="F169" s="113"/>
      <c r="G169" s="113"/>
      <c r="H169" s="113"/>
      <c r="I169" s="113"/>
      <c r="J169" s="113"/>
      <c r="K169" s="120">
        <f t="shared" si="30"/>
        <v>0</v>
      </c>
      <c r="L169" s="120">
        <f t="shared" si="31"/>
        <v>0</v>
      </c>
      <c r="M169" s="215">
        <f t="shared" si="29"/>
        <v>0</v>
      </c>
      <c r="N169" s="185"/>
      <c r="O169" s="200">
        <f t="shared" si="32"/>
        <v>0</v>
      </c>
      <c r="P169" s="190"/>
      <c r="Q169" s="121"/>
      <c r="R169" s="190"/>
      <c r="S169" s="119"/>
      <c r="T169" s="201">
        <f t="shared" si="33"/>
        <v>0</v>
      </c>
      <c r="U169" s="184" t="e">
        <f t="shared" si="34"/>
        <v>#DIV/0!</v>
      </c>
      <c r="V169" s="227">
        <f t="shared" si="35"/>
        <v>0</v>
      </c>
      <c r="W169" s="115">
        <f t="shared" si="36"/>
      </c>
      <c r="X169" s="115">
        <f t="shared" si="37"/>
      </c>
      <c r="Y169" s="115">
        <f t="shared" si="38"/>
      </c>
      <c r="Z169" s="115">
        <f t="shared" si="38"/>
      </c>
      <c r="AA169" s="208">
        <f t="shared" si="39"/>
        <v>0</v>
      </c>
      <c r="AB169" s="116">
        <f t="shared" si="40"/>
        <v>0</v>
      </c>
      <c r="AC169" s="116">
        <f t="shared" si="41"/>
        <v>0</v>
      </c>
      <c r="AD169" s="181" t="e">
        <f t="shared" si="42"/>
        <v>#DIV/0!</v>
      </c>
    </row>
    <row r="170" spans="6:30" ht="12.75">
      <c r="F170" s="113"/>
      <c r="G170" s="113"/>
      <c r="H170" s="113"/>
      <c r="I170" s="113"/>
      <c r="J170" s="113"/>
      <c r="K170" s="120">
        <f t="shared" si="30"/>
        <v>0</v>
      </c>
      <c r="L170" s="120">
        <f t="shared" si="31"/>
        <v>0</v>
      </c>
      <c r="M170" s="215">
        <f t="shared" si="29"/>
        <v>0</v>
      </c>
      <c r="N170" s="185"/>
      <c r="O170" s="200">
        <f t="shared" si="32"/>
        <v>0</v>
      </c>
      <c r="P170" s="190"/>
      <c r="Q170" s="121"/>
      <c r="R170" s="190"/>
      <c r="S170" s="119"/>
      <c r="T170" s="201">
        <f t="shared" si="33"/>
        <v>0</v>
      </c>
      <c r="U170" s="184" t="e">
        <f t="shared" si="34"/>
        <v>#DIV/0!</v>
      </c>
      <c r="V170" s="227">
        <f t="shared" si="35"/>
        <v>0</v>
      </c>
      <c r="W170" s="115">
        <f t="shared" si="36"/>
      </c>
      <c r="X170" s="115">
        <f t="shared" si="37"/>
      </c>
      <c r="Y170" s="115">
        <f t="shared" si="38"/>
      </c>
      <c r="Z170" s="115">
        <f t="shared" si="38"/>
      </c>
      <c r="AA170" s="208">
        <f t="shared" si="39"/>
        <v>0</v>
      </c>
      <c r="AB170" s="116">
        <f t="shared" si="40"/>
        <v>0</v>
      </c>
      <c r="AC170" s="116">
        <f t="shared" si="41"/>
        <v>0</v>
      </c>
      <c r="AD170" s="181" t="e">
        <f t="shared" si="42"/>
        <v>#DIV/0!</v>
      </c>
    </row>
    <row r="171" spans="6:30" ht="12.75">
      <c r="F171" s="113"/>
      <c r="G171" s="113"/>
      <c r="H171" s="113"/>
      <c r="I171" s="113"/>
      <c r="J171" s="113"/>
      <c r="K171" s="120">
        <f t="shared" si="30"/>
        <v>0</v>
      </c>
      <c r="L171" s="120">
        <f t="shared" si="31"/>
        <v>0</v>
      </c>
      <c r="M171" s="215">
        <f t="shared" si="29"/>
        <v>0</v>
      </c>
      <c r="N171" s="185"/>
      <c r="O171" s="200">
        <f t="shared" si="32"/>
        <v>0</v>
      </c>
      <c r="P171" s="190"/>
      <c r="Q171" s="121"/>
      <c r="R171" s="190"/>
      <c r="S171" s="119"/>
      <c r="T171" s="201">
        <f t="shared" si="33"/>
        <v>0</v>
      </c>
      <c r="U171" s="184" t="e">
        <f t="shared" si="34"/>
        <v>#DIV/0!</v>
      </c>
      <c r="V171" s="227">
        <f t="shared" si="35"/>
        <v>0</v>
      </c>
      <c r="W171" s="115">
        <f t="shared" si="36"/>
      </c>
      <c r="X171" s="115">
        <f t="shared" si="37"/>
      </c>
      <c r="Y171" s="115">
        <f t="shared" si="38"/>
      </c>
      <c r="Z171" s="115">
        <f t="shared" si="38"/>
      </c>
      <c r="AA171" s="208">
        <f t="shared" si="39"/>
        <v>0</v>
      </c>
      <c r="AB171" s="116">
        <f t="shared" si="40"/>
        <v>0</v>
      </c>
      <c r="AC171" s="116">
        <f t="shared" si="41"/>
        <v>0</v>
      </c>
      <c r="AD171" s="181" t="e">
        <f t="shared" si="42"/>
        <v>#DIV/0!</v>
      </c>
    </row>
    <row r="172" spans="6:30" ht="12.75">
      <c r="F172" s="113"/>
      <c r="G172" s="113"/>
      <c r="H172" s="113"/>
      <c r="I172" s="113"/>
      <c r="J172" s="113"/>
      <c r="K172" s="120">
        <f t="shared" si="30"/>
        <v>0</v>
      </c>
      <c r="L172" s="120">
        <f t="shared" si="31"/>
        <v>0</v>
      </c>
      <c r="M172" s="215">
        <f t="shared" si="29"/>
        <v>0</v>
      </c>
      <c r="N172" s="185"/>
      <c r="O172" s="200">
        <f t="shared" si="32"/>
        <v>0</v>
      </c>
      <c r="P172" s="190"/>
      <c r="Q172" s="121"/>
      <c r="R172" s="190"/>
      <c r="S172" s="119"/>
      <c r="T172" s="201">
        <f t="shared" si="33"/>
        <v>0</v>
      </c>
      <c r="U172" s="184" t="e">
        <f t="shared" si="34"/>
        <v>#DIV/0!</v>
      </c>
      <c r="V172" s="227">
        <f t="shared" si="35"/>
        <v>0</v>
      </c>
      <c r="W172" s="115">
        <f t="shared" si="36"/>
      </c>
      <c r="X172" s="115">
        <f t="shared" si="37"/>
      </c>
      <c r="Y172" s="115">
        <f t="shared" si="38"/>
      </c>
      <c r="Z172" s="115">
        <f t="shared" si="38"/>
      </c>
      <c r="AA172" s="208">
        <f t="shared" si="39"/>
        <v>0</v>
      </c>
      <c r="AB172" s="116">
        <f t="shared" si="40"/>
        <v>0</v>
      </c>
      <c r="AC172" s="116">
        <f t="shared" si="41"/>
        <v>0</v>
      </c>
      <c r="AD172" s="181" t="e">
        <f t="shared" si="42"/>
        <v>#DIV/0!</v>
      </c>
    </row>
    <row r="173" spans="6:30" ht="12.75">
      <c r="F173" s="113"/>
      <c r="G173" s="113"/>
      <c r="H173" s="113"/>
      <c r="I173" s="113"/>
      <c r="J173" s="113"/>
      <c r="K173" s="120">
        <f t="shared" si="30"/>
        <v>0</v>
      </c>
      <c r="L173" s="120">
        <f t="shared" si="31"/>
        <v>0</v>
      </c>
      <c r="M173" s="215">
        <f t="shared" si="29"/>
        <v>0</v>
      </c>
      <c r="N173" s="185"/>
      <c r="O173" s="200">
        <f t="shared" si="32"/>
        <v>0</v>
      </c>
      <c r="P173" s="190"/>
      <c r="Q173" s="121"/>
      <c r="R173" s="190"/>
      <c r="S173" s="119"/>
      <c r="T173" s="201">
        <f t="shared" si="33"/>
        <v>0</v>
      </c>
      <c r="U173" s="184" t="e">
        <f t="shared" si="34"/>
        <v>#DIV/0!</v>
      </c>
      <c r="V173" s="227">
        <f t="shared" si="35"/>
        <v>0</v>
      </c>
      <c r="W173" s="115">
        <f t="shared" si="36"/>
      </c>
      <c r="X173" s="115">
        <f t="shared" si="37"/>
      </c>
      <c r="Y173" s="115">
        <f t="shared" si="38"/>
      </c>
      <c r="Z173" s="115">
        <f t="shared" si="38"/>
      </c>
      <c r="AA173" s="208">
        <f t="shared" si="39"/>
        <v>0</v>
      </c>
      <c r="AB173" s="116">
        <f t="shared" si="40"/>
        <v>0</v>
      </c>
      <c r="AC173" s="116">
        <f t="shared" si="41"/>
        <v>0</v>
      </c>
      <c r="AD173" s="181" t="e">
        <f t="shared" si="42"/>
        <v>#DIV/0!</v>
      </c>
    </row>
    <row r="174" spans="6:30" ht="12.75">
      <c r="F174" s="113"/>
      <c r="G174" s="113"/>
      <c r="H174" s="113"/>
      <c r="I174" s="113"/>
      <c r="J174" s="113"/>
      <c r="K174" s="120">
        <f t="shared" si="30"/>
        <v>0</v>
      </c>
      <c r="L174" s="120">
        <f t="shared" si="31"/>
        <v>0</v>
      </c>
      <c r="M174" s="215">
        <f t="shared" si="29"/>
        <v>0</v>
      </c>
      <c r="N174" s="185"/>
      <c r="O174" s="200">
        <f t="shared" si="32"/>
        <v>0</v>
      </c>
      <c r="P174" s="190"/>
      <c r="Q174" s="121"/>
      <c r="R174" s="190"/>
      <c r="S174" s="119"/>
      <c r="T174" s="201">
        <f t="shared" si="33"/>
        <v>0</v>
      </c>
      <c r="U174" s="184" t="e">
        <f t="shared" si="34"/>
        <v>#DIV/0!</v>
      </c>
      <c r="V174" s="227">
        <f t="shared" si="35"/>
        <v>0</v>
      </c>
      <c r="W174" s="115">
        <f t="shared" si="36"/>
      </c>
      <c r="X174" s="115">
        <f t="shared" si="37"/>
      </c>
      <c r="Y174" s="115">
        <f t="shared" si="38"/>
      </c>
      <c r="Z174" s="115">
        <f t="shared" si="38"/>
      </c>
      <c r="AA174" s="208">
        <f t="shared" si="39"/>
        <v>0</v>
      </c>
      <c r="AB174" s="116">
        <f t="shared" si="40"/>
        <v>0</v>
      </c>
      <c r="AC174" s="116">
        <f t="shared" si="41"/>
        <v>0</v>
      </c>
      <c r="AD174" s="181" t="e">
        <f t="shared" si="42"/>
        <v>#DIV/0!</v>
      </c>
    </row>
    <row r="175" spans="6:30" ht="12.75">
      <c r="F175" s="113"/>
      <c r="G175" s="113"/>
      <c r="H175" s="113"/>
      <c r="I175" s="113"/>
      <c r="J175" s="113"/>
      <c r="K175" s="120">
        <f t="shared" si="30"/>
        <v>0</v>
      </c>
      <c r="L175" s="120">
        <f t="shared" si="31"/>
        <v>0</v>
      </c>
      <c r="M175" s="215">
        <f t="shared" si="29"/>
        <v>0</v>
      </c>
      <c r="N175" s="185"/>
      <c r="O175" s="200">
        <f t="shared" si="32"/>
        <v>0</v>
      </c>
      <c r="P175" s="190"/>
      <c r="Q175" s="121"/>
      <c r="R175" s="190"/>
      <c r="S175" s="119"/>
      <c r="T175" s="201">
        <f t="shared" si="33"/>
        <v>0</v>
      </c>
      <c r="U175" s="184" t="e">
        <f t="shared" si="34"/>
        <v>#DIV/0!</v>
      </c>
      <c r="V175" s="227">
        <f t="shared" si="35"/>
        <v>0</v>
      </c>
      <c r="W175" s="115">
        <f t="shared" si="36"/>
      </c>
      <c r="X175" s="115">
        <f t="shared" si="37"/>
      </c>
      <c r="Y175" s="115">
        <f t="shared" si="38"/>
      </c>
      <c r="Z175" s="115">
        <f t="shared" si="38"/>
      </c>
      <c r="AA175" s="208">
        <f t="shared" si="39"/>
        <v>0</v>
      </c>
      <c r="AB175" s="116">
        <f t="shared" si="40"/>
        <v>0</v>
      </c>
      <c r="AC175" s="116">
        <f t="shared" si="41"/>
        <v>0</v>
      </c>
      <c r="AD175" s="181" t="e">
        <f t="shared" si="42"/>
        <v>#DIV/0!</v>
      </c>
    </row>
    <row r="176" spans="6:30" ht="12.75">
      <c r="F176" s="113"/>
      <c r="G176" s="113"/>
      <c r="H176" s="113"/>
      <c r="I176" s="113"/>
      <c r="J176" s="113"/>
      <c r="K176" s="120">
        <f t="shared" si="30"/>
        <v>0</v>
      </c>
      <c r="L176" s="120">
        <f t="shared" si="31"/>
        <v>0</v>
      </c>
      <c r="M176" s="215">
        <f t="shared" si="29"/>
        <v>0</v>
      </c>
      <c r="N176" s="185"/>
      <c r="O176" s="200">
        <f t="shared" si="32"/>
        <v>0</v>
      </c>
      <c r="P176" s="190"/>
      <c r="Q176" s="121"/>
      <c r="R176" s="190"/>
      <c r="S176" s="119"/>
      <c r="T176" s="201">
        <f t="shared" si="33"/>
        <v>0</v>
      </c>
      <c r="U176" s="184" t="e">
        <f t="shared" si="34"/>
        <v>#DIV/0!</v>
      </c>
      <c r="V176" s="227">
        <f t="shared" si="35"/>
        <v>0</v>
      </c>
      <c r="W176" s="115">
        <f t="shared" si="36"/>
      </c>
      <c r="X176" s="115">
        <f t="shared" si="37"/>
      </c>
      <c r="Y176" s="115">
        <f t="shared" si="38"/>
      </c>
      <c r="Z176" s="115">
        <f t="shared" si="38"/>
      </c>
      <c r="AA176" s="208">
        <f t="shared" si="39"/>
        <v>0</v>
      </c>
      <c r="AB176" s="116">
        <f t="shared" si="40"/>
        <v>0</v>
      </c>
      <c r="AC176" s="116">
        <f t="shared" si="41"/>
        <v>0</v>
      </c>
      <c r="AD176" s="181" t="e">
        <f t="shared" si="42"/>
        <v>#DIV/0!</v>
      </c>
    </row>
    <row r="177" spans="6:30" ht="12.75">
      <c r="F177" s="113"/>
      <c r="G177" s="113"/>
      <c r="H177" s="113"/>
      <c r="I177" s="113"/>
      <c r="J177" s="113"/>
      <c r="K177" s="120">
        <f t="shared" si="30"/>
        <v>0</v>
      </c>
      <c r="L177" s="120">
        <f t="shared" si="31"/>
        <v>0</v>
      </c>
      <c r="M177" s="215">
        <f t="shared" si="29"/>
        <v>0</v>
      </c>
      <c r="N177" s="185"/>
      <c r="O177" s="200">
        <f t="shared" si="32"/>
        <v>0</v>
      </c>
      <c r="P177" s="190"/>
      <c r="Q177" s="121"/>
      <c r="R177" s="190"/>
      <c r="S177" s="119"/>
      <c r="T177" s="201">
        <f t="shared" si="33"/>
        <v>0</v>
      </c>
      <c r="U177" s="184" t="e">
        <f t="shared" si="34"/>
        <v>#DIV/0!</v>
      </c>
      <c r="V177" s="227">
        <f t="shared" si="35"/>
        <v>0</v>
      </c>
      <c r="W177" s="115">
        <f t="shared" si="36"/>
      </c>
      <c r="X177" s="115">
        <f t="shared" si="37"/>
      </c>
      <c r="Y177" s="115">
        <f t="shared" si="38"/>
      </c>
      <c r="Z177" s="115">
        <f t="shared" si="38"/>
      </c>
      <c r="AA177" s="208">
        <f t="shared" si="39"/>
        <v>0</v>
      </c>
      <c r="AB177" s="116">
        <f t="shared" si="40"/>
        <v>0</v>
      </c>
      <c r="AC177" s="116">
        <f t="shared" si="41"/>
        <v>0</v>
      </c>
      <c r="AD177" s="181" t="e">
        <f t="shared" si="42"/>
        <v>#DIV/0!</v>
      </c>
    </row>
    <row r="178" spans="6:30" ht="12.75">
      <c r="F178" s="113"/>
      <c r="G178" s="113"/>
      <c r="H178" s="113"/>
      <c r="I178" s="113"/>
      <c r="J178" s="113"/>
      <c r="K178" s="120">
        <f t="shared" si="30"/>
        <v>0</v>
      </c>
      <c r="L178" s="120">
        <f t="shared" si="31"/>
        <v>0</v>
      </c>
      <c r="M178" s="215">
        <f t="shared" si="29"/>
        <v>0</v>
      </c>
      <c r="N178" s="185"/>
      <c r="O178" s="200">
        <f t="shared" si="32"/>
        <v>0</v>
      </c>
      <c r="P178" s="190"/>
      <c r="Q178" s="121"/>
      <c r="R178" s="190"/>
      <c r="S178" s="119"/>
      <c r="T178" s="201">
        <f t="shared" si="33"/>
        <v>0</v>
      </c>
      <c r="U178" s="184" t="e">
        <f t="shared" si="34"/>
        <v>#DIV/0!</v>
      </c>
      <c r="V178" s="227">
        <f t="shared" si="35"/>
        <v>0</v>
      </c>
      <c r="W178" s="115">
        <f t="shared" si="36"/>
      </c>
      <c r="X178" s="115">
        <f t="shared" si="37"/>
      </c>
      <c r="Y178" s="115">
        <f t="shared" si="38"/>
      </c>
      <c r="Z178" s="115">
        <f t="shared" si="38"/>
      </c>
      <c r="AA178" s="208">
        <f t="shared" si="39"/>
        <v>0</v>
      </c>
      <c r="AB178" s="116">
        <f t="shared" si="40"/>
        <v>0</v>
      </c>
      <c r="AC178" s="116">
        <f t="shared" si="41"/>
        <v>0</v>
      </c>
      <c r="AD178" s="181" t="e">
        <f t="shared" si="42"/>
        <v>#DIV/0!</v>
      </c>
    </row>
    <row r="179" spans="6:30" ht="12.75">
      <c r="F179" s="113"/>
      <c r="G179" s="113"/>
      <c r="H179" s="113"/>
      <c r="I179" s="113"/>
      <c r="J179" s="113"/>
      <c r="K179" s="120">
        <f t="shared" si="30"/>
        <v>0</v>
      </c>
      <c r="L179" s="120">
        <f t="shared" si="31"/>
        <v>0</v>
      </c>
      <c r="M179" s="215">
        <f t="shared" si="29"/>
        <v>0</v>
      </c>
      <c r="N179" s="185"/>
      <c r="O179" s="200">
        <f t="shared" si="32"/>
        <v>0</v>
      </c>
      <c r="P179" s="190"/>
      <c r="Q179" s="121"/>
      <c r="R179" s="190"/>
      <c r="S179" s="119"/>
      <c r="T179" s="201">
        <f t="shared" si="33"/>
        <v>0</v>
      </c>
      <c r="U179" s="184" t="e">
        <f t="shared" si="34"/>
        <v>#DIV/0!</v>
      </c>
      <c r="V179" s="227">
        <f t="shared" si="35"/>
        <v>0</v>
      </c>
      <c r="W179" s="115">
        <f t="shared" si="36"/>
      </c>
      <c r="X179" s="115">
        <f t="shared" si="37"/>
      </c>
      <c r="Y179" s="115">
        <f t="shared" si="38"/>
      </c>
      <c r="Z179" s="115">
        <f t="shared" si="38"/>
      </c>
      <c r="AA179" s="208">
        <f t="shared" si="39"/>
        <v>0</v>
      </c>
      <c r="AB179" s="116">
        <f t="shared" si="40"/>
        <v>0</v>
      </c>
      <c r="AC179" s="116">
        <f t="shared" si="41"/>
        <v>0</v>
      </c>
      <c r="AD179" s="181" t="e">
        <f t="shared" si="42"/>
        <v>#DIV/0!</v>
      </c>
    </row>
    <row r="180" spans="6:30" ht="12.75">
      <c r="F180" s="113"/>
      <c r="G180" s="113"/>
      <c r="H180" s="113"/>
      <c r="I180" s="113"/>
      <c r="J180" s="113"/>
      <c r="K180" s="120">
        <f t="shared" si="30"/>
        <v>0</v>
      </c>
      <c r="L180" s="120">
        <f t="shared" si="31"/>
        <v>0</v>
      </c>
      <c r="M180" s="215">
        <f t="shared" si="29"/>
        <v>0</v>
      </c>
      <c r="N180" s="185"/>
      <c r="O180" s="200">
        <f t="shared" si="32"/>
        <v>0</v>
      </c>
      <c r="P180" s="190"/>
      <c r="Q180" s="121"/>
      <c r="R180" s="190"/>
      <c r="S180" s="119"/>
      <c r="T180" s="201">
        <f t="shared" si="33"/>
        <v>0</v>
      </c>
      <c r="U180" s="184" t="e">
        <f t="shared" si="34"/>
        <v>#DIV/0!</v>
      </c>
      <c r="V180" s="227">
        <f t="shared" si="35"/>
        <v>0</v>
      </c>
      <c r="W180" s="115">
        <f t="shared" si="36"/>
      </c>
      <c r="X180" s="115">
        <f t="shared" si="37"/>
      </c>
      <c r="Y180" s="115">
        <f t="shared" si="38"/>
      </c>
      <c r="Z180" s="115">
        <f t="shared" si="38"/>
      </c>
      <c r="AA180" s="208">
        <f t="shared" si="39"/>
        <v>0</v>
      </c>
      <c r="AB180" s="116">
        <f t="shared" si="40"/>
        <v>0</v>
      </c>
      <c r="AC180" s="116">
        <f t="shared" si="41"/>
        <v>0</v>
      </c>
      <c r="AD180" s="181" t="e">
        <f t="shared" si="42"/>
        <v>#DIV/0!</v>
      </c>
    </row>
    <row r="181" spans="6:30" ht="12.75">
      <c r="F181" s="113"/>
      <c r="G181" s="113"/>
      <c r="H181" s="113"/>
      <c r="I181" s="113"/>
      <c r="J181" s="113"/>
      <c r="K181" s="120">
        <f t="shared" si="30"/>
        <v>0</v>
      </c>
      <c r="L181" s="120">
        <f t="shared" si="31"/>
        <v>0</v>
      </c>
      <c r="M181" s="215">
        <f t="shared" si="29"/>
        <v>0</v>
      </c>
      <c r="N181" s="185"/>
      <c r="O181" s="200">
        <f t="shared" si="32"/>
        <v>0</v>
      </c>
      <c r="P181" s="190"/>
      <c r="Q181" s="121"/>
      <c r="R181" s="190"/>
      <c r="S181" s="119"/>
      <c r="T181" s="201">
        <f t="shared" si="33"/>
        <v>0</v>
      </c>
      <c r="U181" s="184" t="e">
        <f t="shared" si="34"/>
        <v>#DIV/0!</v>
      </c>
      <c r="V181" s="227">
        <f t="shared" si="35"/>
        <v>0</v>
      </c>
      <c r="W181" s="115">
        <f t="shared" si="36"/>
      </c>
      <c r="X181" s="115">
        <f t="shared" si="37"/>
      </c>
      <c r="Y181" s="115">
        <f t="shared" si="38"/>
      </c>
      <c r="Z181" s="115">
        <f t="shared" si="38"/>
      </c>
      <c r="AA181" s="208">
        <f t="shared" si="39"/>
        <v>0</v>
      </c>
      <c r="AB181" s="116">
        <f t="shared" si="40"/>
        <v>0</v>
      </c>
      <c r="AC181" s="116">
        <f t="shared" si="41"/>
        <v>0</v>
      </c>
      <c r="AD181" s="181" t="e">
        <f t="shared" si="42"/>
        <v>#DIV/0!</v>
      </c>
    </row>
    <row r="182" spans="6:30" ht="12.75">
      <c r="F182" s="113"/>
      <c r="G182" s="113"/>
      <c r="H182" s="113"/>
      <c r="I182" s="113"/>
      <c r="J182" s="113"/>
      <c r="K182" s="120">
        <f t="shared" si="30"/>
        <v>0</v>
      </c>
      <c r="L182" s="120">
        <f t="shared" si="31"/>
        <v>0</v>
      </c>
      <c r="M182" s="215">
        <f t="shared" si="29"/>
        <v>0</v>
      </c>
      <c r="N182" s="185"/>
      <c r="O182" s="200">
        <f t="shared" si="32"/>
        <v>0</v>
      </c>
      <c r="P182" s="190"/>
      <c r="Q182" s="121"/>
      <c r="R182" s="190"/>
      <c r="S182" s="119"/>
      <c r="T182" s="201">
        <f t="shared" si="33"/>
        <v>0</v>
      </c>
      <c r="U182" s="184" t="e">
        <f t="shared" si="34"/>
        <v>#DIV/0!</v>
      </c>
      <c r="V182" s="227">
        <f t="shared" si="35"/>
        <v>0</v>
      </c>
      <c r="W182" s="115">
        <f t="shared" si="36"/>
      </c>
      <c r="X182" s="115">
        <f t="shared" si="37"/>
      </c>
      <c r="Y182" s="115">
        <f t="shared" si="38"/>
      </c>
      <c r="Z182" s="115">
        <f t="shared" si="38"/>
      </c>
      <c r="AA182" s="208">
        <f t="shared" si="39"/>
        <v>0</v>
      </c>
      <c r="AB182" s="116">
        <f t="shared" si="40"/>
        <v>0</v>
      </c>
      <c r="AC182" s="116">
        <f t="shared" si="41"/>
        <v>0</v>
      </c>
      <c r="AD182" s="181" t="e">
        <f t="shared" si="42"/>
        <v>#DIV/0!</v>
      </c>
    </row>
    <row r="183" spans="6:30" ht="12.75">
      <c r="F183" s="113"/>
      <c r="G183" s="113"/>
      <c r="H183" s="113"/>
      <c r="I183" s="113"/>
      <c r="J183" s="113"/>
      <c r="K183" s="120">
        <f t="shared" si="30"/>
        <v>0</v>
      </c>
      <c r="L183" s="120">
        <f t="shared" si="31"/>
        <v>0</v>
      </c>
      <c r="M183" s="215">
        <f t="shared" si="29"/>
        <v>0</v>
      </c>
      <c r="N183" s="185"/>
      <c r="O183" s="200">
        <f t="shared" si="32"/>
        <v>0</v>
      </c>
      <c r="P183" s="190"/>
      <c r="Q183" s="121"/>
      <c r="R183" s="190"/>
      <c r="S183" s="119"/>
      <c r="T183" s="201">
        <f t="shared" si="33"/>
        <v>0</v>
      </c>
      <c r="U183" s="184" t="e">
        <f t="shared" si="34"/>
        <v>#DIV/0!</v>
      </c>
      <c r="V183" s="227">
        <f t="shared" si="35"/>
        <v>0</v>
      </c>
      <c r="W183" s="115">
        <f t="shared" si="36"/>
      </c>
      <c r="X183" s="115">
        <f t="shared" si="37"/>
      </c>
      <c r="Y183" s="115">
        <f t="shared" si="38"/>
      </c>
      <c r="Z183" s="115">
        <f t="shared" si="38"/>
      </c>
      <c r="AA183" s="208">
        <f t="shared" si="39"/>
        <v>0</v>
      </c>
      <c r="AB183" s="116">
        <f t="shared" si="40"/>
        <v>0</v>
      </c>
      <c r="AC183" s="116">
        <f t="shared" si="41"/>
        <v>0</v>
      </c>
      <c r="AD183" s="181" t="e">
        <f t="shared" si="42"/>
        <v>#DIV/0!</v>
      </c>
    </row>
    <row r="184" spans="6:30" ht="12.75">
      <c r="F184" s="113"/>
      <c r="G184" s="113"/>
      <c r="H184" s="113"/>
      <c r="I184" s="113"/>
      <c r="J184" s="113"/>
      <c r="K184" s="120">
        <f t="shared" si="30"/>
        <v>0</v>
      </c>
      <c r="L184" s="120">
        <f t="shared" si="31"/>
        <v>0</v>
      </c>
      <c r="M184" s="215">
        <f t="shared" si="29"/>
        <v>0</v>
      </c>
      <c r="N184" s="185"/>
      <c r="O184" s="200">
        <f t="shared" si="32"/>
        <v>0</v>
      </c>
      <c r="P184" s="190"/>
      <c r="Q184" s="121"/>
      <c r="R184" s="190"/>
      <c r="S184" s="119"/>
      <c r="T184" s="201">
        <f t="shared" si="33"/>
        <v>0</v>
      </c>
      <c r="U184" s="184" t="e">
        <f t="shared" si="34"/>
        <v>#DIV/0!</v>
      </c>
      <c r="V184" s="227">
        <f t="shared" si="35"/>
        <v>0</v>
      </c>
      <c r="W184" s="115">
        <f t="shared" si="36"/>
      </c>
      <c r="X184" s="115">
        <f t="shared" si="37"/>
      </c>
      <c r="Y184" s="115">
        <f t="shared" si="38"/>
      </c>
      <c r="Z184" s="115">
        <f t="shared" si="38"/>
      </c>
      <c r="AA184" s="208">
        <f t="shared" si="39"/>
        <v>0</v>
      </c>
      <c r="AB184" s="116">
        <f t="shared" si="40"/>
        <v>0</v>
      </c>
      <c r="AC184" s="116">
        <f t="shared" si="41"/>
        <v>0</v>
      </c>
      <c r="AD184" s="181" t="e">
        <f t="shared" si="42"/>
        <v>#DIV/0!</v>
      </c>
    </row>
    <row r="185" spans="6:30" ht="12.75">
      <c r="F185" s="113"/>
      <c r="G185" s="113"/>
      <c r="H185" s="113"/>
      <c r="I185" s="113"/>
      <c r="J185" s="113"/>
      <c r="K185" s="120">
        <f t="shared" si="30"/>
        <v>0</v>
      </c>
      <c r="L185" s="120">
        <f t="shared" si="31"/>
        <v>0</v>
      </c>
      <c r="M185" s="215">
        <f t="shared" si="29"/>
        <v>0</v>
      </c>
      <c r="N185" s="185"/>
      <c r="O185" s="200">
        <f t="shared" si="32"/>
        <v>0</v>
      </c>
      <c r="P185" s="190"/>
      <c r="Q185" s="121"/>
      <c r="R185" s="190"/>
      <c r="S185" s="119"/>
      <c r="T185" s="201">
        <f t="shared" si="33"/>
        <v>0</v>
      </c>
      <c r="U185" s="184" t="e">
        <f t="shared" si="34"/>
        <v>#DIV/0!</v>
      </c>
      <c r="V185" s="227">
        <f t="shared" si="35"/>
        <v>0</v>
      </c>
      <c r="W185" s="115">
        <f t="shared" si="36"/>
      </c>
      <c r="X185" s="115">
        <f t="shared" si="37"/>
      </c>
      <c r="Y185" s="115">
        <f t="shared" si="38"/>
      </c>
      <c r="Z185" s="115">
        <f t="shared" si="38"/>
      </c>
      <c r="AA185" s="208">
        <f t="shared" si="39"/>
        <v>0</v>
      </c>
      <c r="AB185" s="116">
        <f t="shared" si="40"/>
        <v>0</v>
      </c>
      <c r="AC185" s="116">
        <f t="shared" si="41"/>
        <v>0</v>
      </c>
      <c r="AD185" s="181" t="e">
        <f t="shared" si="42"/>
        <v>#DIV/0!</v>
      </c>
    </row>
    <row r="186" spans="6:30" ht="12.75">
      <c r="F186" s="113"/>
      <c r="G186" s="113"/>
      <c r="H186" s="113"/>
      <c r="I186" s="113"/>
      <c r="J186" s="113"/>
      <c r="K186" s="120">
        <f t="shared" si="30"/>
        <v>0</v>
      </c>
      <c r="L186" s="120">
        <f t="shared" si="31"/>
        <v>0</v>
      </c>
      <c r="M186" s="215">
        <f t="shared" si="29"/>
        <v>0</v>
      </c>
      <c r="N186" s="185"/>
      <c r="O186" s="200">
        <f t="shared" si="32"/>
        <v>0</v>
      </c>
      <c r="P186" s="190"/>
      <c r="Q186" s="121"/>
      <c r="R186" s="190"/>
      <c r="S186" s="119"/>
      <c r="T186" s="201">
        <f t="shared" si="33"/>
        <v>0</v>
      </c>
      <c r="U186" s="184" t="e">
        <f t="shared" si="34"/>
        <v>#DIV/0!</v>
      </c>
      <c r="V186" s="227">
        <f t="shared" si="35"/>
        <v>0</v>
      </c>
      <c r="W186" s="115">
        <f t="shared" si="36"/>
      </c>
      <c r="X186" s="115">
        <f t="shared" si="37"/>
      </c>
      <c r="Y186" s="115">
        <f t="shared" si="38"/>
      </c>
      <c r="Z186" s="115">
        <f t="shared" si="38"/>
      </c>
      <c r="AA186" s="208">
        <f t="shared" si="39"/>
        <v>0</v>
      </c>
      <c r="AB186" s="116">
        <f t="shared" si="40"/>
        <v>0</v>
      </c>
      <c r="AC186" s="116">
        <f t="shared" si="41"/>
        <v>0</v>
      </c>
      <c r="AD186" s="181" t="e">
        <f t="shared" si="42"/>
        <v>#DIV/0!</v>
      </c>
    </row>
    <row r="187" spans="6:30" ht="12.75">
      <c r="F187" s="113"/>
      <c r="G187" s="113"/>
      <c r="H187" s="113"/>
      <c r="I187" s="113"/>
      <c r="J187" s="113"/>
      <c r="K187" s="120">
        <f t="shared" si="30"/>
        <v>0</v>
      </c>
      <c r="L187" s="120">
        <f t="shared" si="31"/>
        <v>0</v>
      </c>
      <c r="M187" s="215">
        <f t="shared" si="29"/>
        <v>0</v>
      </c>
      <c r="N187" s="185"/>
      <c r="O187" s="200">
        <f t="shared" si="32"/>
        <v>0</v>
      </c>
      <c r="P187" s="190"/>
      <c r="Q187" s="121"/>
      <c r="R187" s="190"/>
      <c r="S187" s="119"/>
      <c r="T187" s="201">
        <f t="shared" si="33"/>
        <v>0</v>
      </c>
      <c r="U187" s="184" t="e">
        <f t="shared" si="34"/>
        <v>#DIV/0!</v>
      </c>
      <c r="V187" s="227">
        <f t="shared" si="35"/>
        <v>0</v>
      </c>
      <c r="W187" s="115">
        <f t="shared" si="36"/>
      </c>
      <c r="X187" s="115">
        <f t="shared" si="37"/>
      </c>
      <c r="Y187" s="115">
        <f t="shared" si="38"/>
      </c>
      <c r="Z187" s="115">
        <f t="shared" si="38"/>
      </c>
      <c r="AA187" s="208">
        <f t="shared" si="39"/>
        <v>0</v>
      </c>
      <c r="AB187" s="116">
        <f t="shared" si="40"/>
        <v>0</v>
      </c>
      <c r="AC187" s="116">
        <f t="shared" si="41"/>
        <v>0</v>
      </c>
      <c r="AD187" s="181" t="e">
        <f t="shared" si="42"/>
        <v>#DIV/0!</v>
      </c>
    </row>
    <row r="188" spans="6:30" ht="12.75">
      <c r="F188" s="113"/>
      <c r="G188" s="113"/>
      <c r="H188" s="113"/>
      <c r="I188" s="113"/>
      <c r="J188" s="113"/>
      <c r="K188" s="120">
        <f t="shared" si="30"/>
        <v>0</v>
      </c>
      <c r="L188" s="120">
        <f t="shared" si="31"/>
        <v>0</v>
      </c>
      <c r="M188" s="215">
        <f t="shared" si="29"/>
        <v>0</v>
      </c>
      <c r="N188" s="185"/>
      <c r="O188" s="200">
        <f t="shared" si="32"/>
        <v>0</v>
      </c>
      <c r="P188" s="190"/>
      <c r="Q188" s="121"/>
      <c r="R188" s="190"/>
      <c r="S188" s="119"/>
      <c r="T188" s="201">
        <f t="shared" si="33"/>
        <v>0</v>
      </c>
      <c r="U188" s="184" t="e">
        <f t="shared" si="34"/>
        <v>#DIV/0!</v>
      </c>
      <c r="V188" s="227">
        <f t="shared" si="35"/>
        <v>0</v>
      </c>
      <c r="W188" s="115">
        <f t="shared" si="36"/>
      </c>
      <c r="X188" s="115">
        <f t="shared" si="37"/>
      </c>
      <c r="Y188" s="115">
        <f t="shared" si="38"/>
      </c>
      <c r="Z188" s="115">
        <f t="shared" si="38"/>
      </c>
      <c r="AA188" s="208">
        <f t="shared" si="39"/>
        <v>0</v>
      </c>
      <c r="AB188" s="116">
        <f t="shared" si="40"/>
        <v>0</v>
      </c>
      <c r="AC188" s="116">
        <f t="shared" si="41"/>
        <v>0</v>
      </c>
      <c r="AD188" s="181" t="e">
        <f t="shared" si="42"/>
        <v>#DIV/0!</v>
      </c>
    </row>
    <row r="189" spans="6:30" ht="12.75">
      <c r="F189" s="113"/>
      <c r="G189" s="113"/>
      <c r="H189" s="113"/>
      <c r="I189" s="113"/>
      <c r="J189" s="113"/>
      <c r="K189" s="120">
        <f t="shared" si="30"/>
        <v>0</v>
      </c>
      <c r="L189" s="120">
        <f t="shared" si="31"/>
        <v>0</v>
      </c>
      <c r="M189" s="215">
        <f t="shared" si="29"/>
        <v>0</v>
      </c>
      <c r="N189" s="185"/>
      <c r="O189" s="200">
        <f t="shared" si="32"/>
        <v>0</v>
      </c>
      <c r="P189" s="190"/>
      <c r="Q189" s="121"/>
      <c r="R189" s="190"/>
      <c r="S189" s="119"/>
      <c r="T189" s="201">
        <f t="shared" si="33"/>
        <v>0</v>
      </c>
      <c r="U189" s="184" t="e">
        <f t="shared" si="34"/>
        <v>#DIV/0!</v>
      </c>
      <c r="V189" s="227">
        <f t="shared" si="35"/>
        <v>0</v>
      </c>
      <c r="W189" s="115">
        <f t="shared" si="36"/>
      </c>
      <c r="X189" s="115">
        <f t="shared" si="37"/>
      </c>
      <c r="Y189" s="115">
        <f t="shared" si="38"/>
      </c>
      <c r="Z189" s="115">
        <f t="shared" si="38"/>
      </c>
      <c r="AA189" s="208">
        <f t="shared" si="39"/>
        <v>0</v>
      </c>
      <c r="AB189" s="116">
        <f t="shared" si="40"/>
        <v>0</v>
      </c>
      <c r="AC189" s="116">
        <f t="shared" si="41"/>
        <v>0</v>
      </c>
      <c r="AD189" s="181" t="e">
        <f t="shared" si="42"/>
        <v>#DIV/0!</v>
      </c>
    </row>
    <row r="190" spans="6:30" ht="12.75">
      <c r="F190" s="113"/>
      <c r="G190" s="113"/>
      <c r="H190" s="113"/>
      <c r="I190" s="113"/>
      <c r="J190" s="113"/>
      <c r="K190" s="120">
        <f t="shared" si="30"/>
        <v>0</v>
      </c>
      <c r="L190" s="120">
        <f t="shared" si="31"/>
        <v>0</v>
      </c>
      <c r="M190" s="215">
        <f t="shared" si="29"/>
        <v>0</v>
      </c>
      <c r="N190" s="185"/>
      <c r="O190" s="200">
        <f t="shared" si="32"/>
        <v>0</v>
      </c>
      <c r="P190" s="190"/>
      <c r="Q190" s="121"/>
      <c r="R190" s="190"/>
      <c r="S190" s="119"/>
      <c r="T190" s="201">
        <f t="shared" si="33"/>
        <v>0</v>
      </c>
      <c r="U190" s="184" t="e">
        <f t="shared" si="34"/>
        <v>#DIV/0!</v>
      </c>
      <c r="V190" s="227">
        <f t="shared" si="35"/>
        <v>0</v>
      </c>
      <c r="W190" s="115">
        <f t="shared" si="36"/>
      </c>
      <c r="X190" s="115">
        <f t="shared" si="37"/>
      </c>
      <c r="Y190" s="115">
        <f t="shared" si="38"/>
      </c>
      <c r="Z190" s="115">
        <f t="shared" si="38"/>
      </c>
      <c r="AA190" s="208">
        <f t="shared" si="39"/>
        <v>0</v>
      </c>
      <c r="AB190" s="116">
        <f t="shared" si="40"/>
        <v>0</v>
      </c>
      <c r="AC190" s="116">
        <f t="shared" si="41"/>
        <v>0</v>
      </c>
      <c r="AD190" s="181" t="e">
        <f t="shared" si="42"/>
        <v>#DIV/0!</v>
      </c>
    </row>
    <row r="191" spans="6:30" ht="12.75">
      <c r="F191" s="113"/>
      <c r="G191" s="113"/>
      <c r="H191" s="113"/>
      <c r="I191" s="113"/>
      <c r="J191" s="113"/>
      <c r="K191" s="120">
        <f t="shared" si="30"/>
        <v>0</v>
      </c>
      <c r="L191" s="120">
        <f t="shared" si="31"/>
        <v>0</v>
      </c>
      <c r="M191" s="215">
        <f t="shared" si="29"/>
        <v>0</v>
      </c>
      <c r="N191" s="185"/>
      <c r="O191" s="200">
        <f t="shared" si="32"/>
        <v>0</v>
      </c>
      <c r="P191" s="190"/>
      <c r="Q191" s="121"/>
      <c r="R191" s="190"/>
      <c r="S191" s="119"/>
      <c r="T191" s="201">
        <f t="shared" si="33"/>
        <v>0</v>
      </c>
      <c r="U191" s="184" t="e">
        <f t="shared" si="34"/>
        <v>#DIV/0!</v>
      </c>
      <c r="V191" s="227">
        <f t="shared" si="35"/>
        <v>0</v>
      </c>
      <c r="W191" s="115">
        <f t="shared" si="36"/>
      </c>
      <c r="X191" s="115">
        <f t="shared" si="37"/>
      </c>
      <c r="Y191" s="115">
        <f t="shared" si="38"/>
      </c>
      <c r="Z191" s="115">
        <f t="shared" si="38"/>
      </c>
      <c r="AA191" s="208">
        <f t="shared" si="39"/>
        <v>0</v>
      </c>
      <c r="AB191" s="116">
        <f t="shared" si="40"/>
        <v>0</v>
      </c>
      <c r="AC191" s="116">
        <f t="shared" si="41"/>
        <v>0</v>
      </c>
      <c r="AD191" s="181" t="e">
        <f t="shared" si="42"/>
        <v>#DIV/0!</v>
      </c>
    </row>
    <row r="192" spans="6:30" ht="12.75">
      <c r="F192" s="113"/>
      <c r="G192" s="113"/>
      <c r="H192" s="113"/>
      <c r="I192" s="113"/>
      <c r="J192" s="113"/>
      <c r="K192" s="120">
        <f t="shared" si="30"/>
        <v>0</v>
      </c>
      <c r="L192" s="120">
        <f t="shared" si="31"/>
        <v>0</v>
      </c>
      <c r="M192" s="215">
        <f t="shared" si="29"/>
        <v>0</v>
      </c>
      <c r="N192" s="185"/>
      <c r="O192" s="200">
        <f t="shared" si="32"/>
        <v>0</v>
      </c>
      <c r="P192" s="190"/>
      <c r="Q192" s="121"/>
      <c r="R192" s="190"/>
      <c r="S192" s="119"/>
      <c r="T192" s="201">
        <f t="shared" si="33"/>
        <v>0</v>
      </c>
      <c r="U192" s="184" t="e">
        <f t="shared" si="34"/>
        <v>#DIV/0!</v>
      </c>
      <c r="V192" s="227">
        <f t="shared" si="35"/>
        <v>0</v>
      </c>
      <c r="W192" s="115">
        <f t="shared" si="36"/>
      </c>
      <c r="X192" s="115">
        <f t="shared" si="37"/>
      </c>
      <c r="Y192" s="115">
        <f t="shared" si="38"/>
      </c>
      <c r="Z192" s="115">
        <f t="shared" si="38"/>
      </c>
      <c r="AA192" s="208">
        <f t="shared" si="39"/>
        <v>0</v>
      </c>
      <c r="AB192" s="116">
        <f t="shared" si="40"/>
        <v>0</v>
      </c>
      <c r="AC192" s="116">
        <f t="shared" si="41"/>
        <v>0</v>
      </c>
      <c r="AD192" s="181" t="e">
        <f t="shared" si="42"/>
        <v>#DIV/0!</v>
      </c>
    </row>
    <row r="193" spans="6:30" ht="12.75">
      <c r="F193" s="113"/>
      <c r="G193" s="113"/>
      <c r="H193" s="113"/>
      <c r="I193" s="113"/>
      <c r="J193" s="113"/>
      <c r="K193" s="120">
        <f t="shared" si="30"/>
        <v>0</v>
      </c>
      <c r="L193" s="120">
        <f t="shared" si="31"/>
        <v>0</v>
      </c>
      <c r="M193" s="215">
        <f t="shared" si="29"/>
        <v>0</v>
      </c>
      <c r="N193" s="185"/>
      <c r="O193" s="200">
        <f t="shared" si="32"/>
        <v>0</v>
      </c>
      <c r="P193" s="190"/>
      <c r="Q193" s="121"/>
      <c r="R193" s="190"/>
      <c r="S193" s="119"/>
      <c r="T193" s="201">
        <f t="shared" si="33"/>
        <v>0</v>
      </c>
      <c r="U193" s="184" t="e">
        <f t="shared" si="34"/>
        <v>#DIV/0!</v>
      </c>
      <c r="V193" s="227">
        <f t="shared" si="35"/>
        <v>0</v>
      </c>
      <c r="W193" s="115">
        <f t="shared" si="36"/>
      </c>
      <c r="X193" s="115">
        <f t="shared" si="37"/>
      </c>
      <c r="Y193" s="115">
        <f t="shared" si="38"/>
      </c>
      <c r="Z193" s="115">
        <f t="shared" si="38"/>
      </c>
      <c r="AA193" s="208">
        <f t="shared" si="39"/>
        <v>0</v>
      </c>
      <c r="AB193" s="116">
        <f t="shared" si="40"/>
        <v>0</v>
      </c>
      <c r="AC193" s="116">
        <f t="shared" si="41"/>
        <v>0</v>
      </c>
      <c r="AD193" s="181" t="e">
        <f t="shared" si="42"/>
        <v>#DIV/0!</v>
      </c>
    </row>
    <row r="194" spans="6:30" ht="12.75">
      <c r="F194" s="113"/>
      <c r="G194" s="113"/>
      <c r="H194" s="113"/>
      <c r="I194" s="113"/>
      <c r="J194" s="113"/>
      <c r="K194" s="120">
        <f t="shared" si="30"/>
        <v>0</v>
      </c>
      <c r="L194" s="120">
        <f t="shared" si="31"/>
        <v>0</v>
      </c>
      <c r="M194" s="215">
        <f t="shared" si="29"/>
        <v>0</v>
      </c>
      <c r="N194" s="185"/>
      <c r="O194" s="200">
        <f t="shared" si="32"/>
        <v>0</v>
      </c>
      <c r="P194" s="190"/>
      <c r="Q194" s="121"/>
      <c r="R194" s="190"/>
      <c r="S194" s="119"/>
      <c r="T194" s="201">
        <f t="shared" si="33"/>
        <v>0</v>
      </c>
      <c r="U194" s="184" t="e">
        <f t="shared" si="34"/>
        <v>#DIV/0!</v>
      </c>
      <c r="V194" s="227">
        <f t="shared" si="35"/>
        <v>0</v>
      </c>
      <c r="W194" s="115">
        <f t="shared" si="36"/>
      </c>
      <c r="X194" s="115">
        <f t="shared" si="37"/>
      </c>
      <c r="Y194" s="115">
        <f t="shared" si="38"/>
      </c>
      <c r="Z194" s="115">
        <f t="shared" si="38"/>
      </c>
      <c r="AA194" s="208">
        <f t="shared" si="39"/>
        <v>0</v>
      </c>
      <c r="AB194" s="116">
        <f t="shared" si="40"/>
        <v>0</v>
      </c>
      <c r="AC194" s="116">
        <f t="shared" si="41"/>
        <v>0</v>
      </c>
      <c r="AD194" s="181" t="e">
        <f t="shared" si="42"/>
        <v>#DIV/0!</v>
      </c>
    </row>
    <row r="195" spans="6:30" ht="12.75">
      <c r="F195" s="113"/>
      <c r="G195" s="113"/>
      <c r="H195" s="113"/>
      <c r="I195" s="113"/>
      <c r="J195" s="113"/>
      <c r="K195" s="120">
        <f t="shared" si="30"/>
        <v>0</v>
      </c>
      <c r="L195" s="120">
        <f t="shared" si="31"/>
        <v>0</v>
      </c>
      <c r="M195" s="215">
        <f t="shared" si="29"/>
        <v>0</v>
      </c>
      <c r="N195" s="185"/>
      <c r="O195" s="200">
        <f t="shared" si="32"/>
        <v>0</v>
      </c>
      <c r="P195" s="190"/>
      <c r="Q195" s="121"/>
      <c r="R195" s="190"/>
      <c r="S195" s="119"/>
      <c r="T195" s="201">
        <f t="shared" si="33"/>
        <v>0</v>
      </c>
      <c r="U195" s="184" t="e">
        <f t="shared" si="34"/>
        <v>#DIV/0!</v>
      </c>
      <c r="V195" s="227">
        <f t="shared" si="35"/>
        <v>0</v>
      </c>
      <c r="W195" s="115">
        <f t="shared" si="36"/>
      </c>
      <c r="X195" s="115">
        <f t="shared" si="37"/>
      </c>
      <c r="Y195" s="115">
        <f t="shared" si="38"/>
      </c>
      <c r="Z195" s="115">
        <f t="shared" si="38"/>
      </c>
      <c r="AA195" s="208">
        <f t="shared" si="39"/>
        <v>0</v>
      </c>
      <c r="AB195" s="116">
        <f t="shared" si="40"/>
        <v>0</v>
      </c>
      <c r="AC195" s="116">
        <f t="shared" si="41"/>
        <v>0</v>
      </c>
      <c r="AD195" s="181" t="e">
        <f t="shared" si="42"/>
        <v>#DIV/0!</v>
      </c>
    </row>
    <row r="196" spans="6:30" ht="12.75">
      <c r="F196" s="113"/>
      <c r="G196" s="113"/>
      <c r="H196" s="113"/>
      <c r="I196" s="113"/>
      <c r="J196" s="113"/>
      <c r="K196" s="120">
        <f t="shared" si="30"/>
        <v>0</v>
      </c>
      <c r="L196" s="120">
        <f t="shared" si="31"/>
        <v>0</v>
      </c>
      <c r="M196" s="215">
        <f t="shared" si="29"/>
        <v>0</v>
      </c>
      <c r="N196" s="185"/>
      <c r="O196" s="200">
        <f t="shared" si="32"/>
        <v>0</v>
      </c>
      <c r="P196" s="190"/>
      <c r="Q196" s="121"/>
      <c r="R196" s="190"/>
      <c r="S196" s="119"/>
      <c r="T196" s="201">
        <f t="shared" si="33"/>
        <v>0</v>
      </c>
      <c r="U196" s="184" t="e">
        <f t="shared" si="34"/>
        <v>#DIV/0!</v>
      </c>
      <c r="V196" s="227">
        <f t="shared" si="35"/>
        <v>0</v>
      </c>
      <c r="W196" s="115">
        <f t="shared" si="36"/>
      </c>
      <c r="X196" s="115">
        <f t="shared" si="37"/>
      </c>
      <c r="Y196" s="115">
        <f t="shared" si="38"/>
      </c>
      <c r="Z196" s="115">
        <f t="shared" si="38"/>
      </c>
      <c r="AA196" s="208">
        <f t="shared" si="39"/>
        <v>0</v>
      </c>
      <c r="AB196" s="116">
        <f t="shared" si="40"/>
        <v>0</v>
      </c>
      <c r="AC196" s="116">
        <f t="shared" si="41"/>
        <v>0</v>
      </c>
      <c r="AD196" s="181" t="e">
        <f t="shared" si="42"/>
        <v>#DIV/0!</v>
      </c>
    </row>
    <row r="197" spans="6:30" ht="12.75">
      <c r="F197" s="113"/>
      <c r="G197" s="113"/>
      <c r="H197" s="113"/>
      <c r="I197" s="113"/>
      <c r="J197" s="113"/>
      <c r="K197" s="120">
        <f t="shared" si="30"/>
        <v>0</v>
      </c>
      <c r="L197" s="120">
        <f t="shared" si="31"/>
        <v>0</v>
      </c>
      <c r="M197" s="215">
        <f t="shared" si="29"/>
        <v>0</v>
      </c>
      <c r="N197" s="185"/>
      <c r="O197" s="200">
        <f t="shared" si="32"/>
        <v>0</v>
      </c>
      <c r="P197" s="190"/>
      <c r="Q197" s="121"/>
      <c r="R197" s="190"/>
      <c r="S197" s="119"/>
      <c r="T197" s="201">
        <f t="shared" si="33"/>
        <v>0</v>
      </c>
      <c r="U197" s="184" t="e">
        <f t="shared" si="34"/>
        <v>#DIV/0!</v>
      </c>
      <c r="V197" s="227">
        <f t="shared" si="35"/>
        <v>0</v>
      </c>
      <c r="W197" s="115">
        <f t="shared" si="36"/>
      </c>
      <c r="X197" s="115">
        <f t="shared" si="37"/>
      </c>
      <c r="Y197" s="115">
        <f t="shared" si="38"/>
      </c>
      <c r="Z197" s="115">
        <f t="shared" si="38"/>
      </c>
      <c r="AA197" s="208">
        <f t="shared" si="39"/>
        <v>0</v>
      </c>
      <c r="AB197" s="116">
        <f t="shared" si="40"/>
        <v>0</v>
      </c>
      <c r="AC197" s="116">
        <f t="shared" si="41"/>
        <v>0</v>
      </c>
      <c r="AD197" s="181" t="e">
        <f t="shared" si="42"/>
        <v>#DIV/0!</v>
      </c>
    </row>
    <row r="198" spans="6:30" ht="12.75">
      <c r="F198" s="113"/>
      <c r="G198" s="113"/>
      <c r="H198" s="113"/>
      <c r="I198" s="113"/>
      <c r="J198" s="113"/>
      <c r="K198" s="120">
        <f t="shared" si="30"/>
        <v>0</v>
      </c>
      <c r="L198" s="120">
        <f t="shared" si="31"/>
        <v>0</v>
      </c>
      <c r="M198" s="215">
        <f t="shared" si="29"/>
        <v>0</v>
      </c>
      <c r="N198" s="185"/>
      <c r="O198" s="200">
        <f t="shared" si="32"/>
        <v>0</v>
      </c>
      <c r="P198" s="190"/>
      <c r="Q198" s="121"/>
      <c r="R198" s="190"/>
      <c r="S198" s="119"/>
      <c r="T198" s="201">
        <f t="shared" si="33"/>
        <v>0</v>
      </c>
      <c r="U198" s="184" t="e">
        <f t="shared" si="34"/>
        <v>#DIV/0!</v>
      </c>
      <c r="V198" s="227">
        <f t="shared" si="35"/>
        <v>0</v>
      </c>
      <c r="W198" s="115">
        <f t="shared" si="36"/>
      </c>
      <c r="X198" s="115">
        <f t="shared" si="37"/>
      </c>
      <c r="Y198" s="115">
        <f t="shared" si="38"/>
      </c>
      <c r="Z198" s="115">
        <f t="shared" si="38"/>
      </c>
      <c r="AA198" s="208">
        <f t="shared" si="39"/>
        <v>0</v>
      </c>
      <c r="AB198" s="116">
        <f t="shared" si="40"/>
        <v>0</v>
      </c>
      <c r="AC198" s="116">
        <f t="shared" si="41"/>
        <v>0</v>
      </c>
      <c r="AD198" s="181" t="e">
        <f t="shared" si="42"/>
        <v>#DIV/0!</v>
      </c>
    </row>
    <row r="199" spans="6:30" ht="12.75">
      <c r="F199" s="113"/>
      <c r="G199" s="113"/>
      <c r="H199" s="113"/>
      <c r="I199" s="113"/>
      <c r="J199" s="113"/>
      <c r="K199" s="120">
        <f t="shared" si="30"/>
        <v>0</v>
      </c>
      <c r="L199" s="120">
        <f t="shared" si="31"/>
        <v>0</v>
      </c>
      <c r="M199" s="215">
        <f t="shared" si="29"/>
        <v>0</v>
      </c>
      <c r="N199" s="185"/>
      <c r="O199" s="200">
        <f t="shared" si="32"/>
        <v>0</v>
      </c>
      <c r="P199" s="190"/>
      <c r="Q199" s="121"/>
      <c r="R199" s="190"/>
      <c r="S199" s="119"/>
      <c r="T199" s="201">
        <f t="shared" si="33"/>
        <v>0</v>
      </c>
      <c r="U199" s="184" t="e">
        <f t="shared" si="34"/>
        <v>#DIV/0!</v>
      </c>
      <c r="V199" s="227">
        <f t="shared" si="35"/>
        <v>0</v>
      </c>
      <c r="W199" s="115">
        <f t="shared" si="36"/>
      </c>
      <c r="X199" s="115">
        <f t="shared" si="37"/>
      </c>
      <c r="Y199" s="115">
        <f t="shared" si="38"/>
      </c>
      <c r="Z199" s="115">
        <f t="shared" si="38"/>
      </c>
      <c r="AA199" s="208">
        <f t="shared" si="39"/>
        <v>0</v>
      </c>
      <c r="AB199" s="116">
        <f t="shared" si="40"/>
        <v>0</v>
      </c>
      <c r="AC199" s="116">
        <f t="shared" si="41"/>
        <v>0</v>
      </c>
      <c r="AD199" s="181" t="e">
        <f t="shared" si="42"/>
        <v>#DIV/0!</v>
      </c>
    </row>
    <row r="200" spans="6:30" ht="12.75">
      <c r="F200" s="113"/>
      <c r="G200" s="113"/>
      <c r="H200" s="113"/>
      <c r="I200" s="113"/>
      <c r="J200" s="113"/>
      <c r="K200" s="120">
        <f t="shared" si="30"/>
        <v>0</v>
      </c>
      <c r="L200" s="120">
        <f t="shared" si="31"/>
        <v>0</v>
      </c>
      <c r="M200" s="215">
        <f t="shared" si="29"/>
        <v>0</v>
      </c>
      <c r="N200" s="185"/>
      <c r="O200" s="200">
        <f t="shared" si="32"/>
        <v>0</v>
      </c>
      <c r="P200" s="190"/>
      <c r="Q200" s="121"/>
      <c r="R200" s="190"/>
      <c r="S200" s="119"/>
      <c r="T200" s="201">
        <f t="shared" si="33"/>
        <v>0</v>
      </c>
      <c r="U200" s="184" t="e">
        <f t="shared" si="34"/>
        <v>#DIV/0!</v>
      </c>
      <c r="V200" s="227">
        <f t="shared" si="35"/>
        <v>0</v>
      </c>
      <c r="W200" s="115">
        <f t="shared" si="36"/>
      </c>
      <c r="X200" s="115">
        <f t="shared" si="37"/>
      </c>
      <c r="Y200" s="115">
        <f t="shared" si="38"/>
      </c>
      <c r="Z200" s="115">
        <f t="shared" si="38"/>
      </c>
      <c r="AA200" s="208">
        <f t="shared" si="39"/>
        <v>0</v>
      </c>
      <c r="AB200" s="116">
        <f t="shared" si="40"/>
        <v>0</v>
      </c>
      <c r="AC200" s="116">
        <f t="shared" si="41"/>
        <v>0</v>
      </c>
      <c r="AD200" s="181" t="e">
        <f t="shared" si="42"/>
        <v>#DIV/0!</v>
      </c>
    </row>
    <row r="201" spans="6:30" ht="12.75">
      <c r="F201" s="113"/>
      <c r="G201" s="113"/>
      <c r="H201" s="113"/>
      <c r="I201" s="113"/>
      <c r="J201" s="113"/>
      <c r="K201" s="120">
        <f t="shared" si="30"/>
        <v>0</v>
      </c>
      <c r="L201" s="120">
        <f t="shared" si="31"/>
        <v>0</v>
      </c>
      <c r="M201" s="215">
        <f t="shared" si="29"/>
        <v>0</v>
      </c>
      <c r="N201" s="185"/>
      <c r="O201" s="200">
        <f t="shared" si="32"/>
        <v>0</v>
      </c>
      <c r="P201" s="190"/>
      <c r="Q201" s="121"/>
      <c r="R201" s="190"/>
      <c r="S201" s="119"/>
      <c r="T201" s="201">
        <f t="shared" si="33"/>
        <v>0</v>
      </c>
      <c r="U201" s="184" t="e">
        <f t="shared" si="34"/>
        <v>#DIV/0!</v>
      </c>
      <c r="V201" s="227">
        <f t="shared" si="35"/>
        <v>0</v>
      </c>
      <c r="W201" s="115">
        <f t="shared" si="36"/>
      </c>
      <c r="X201" s="115">
        <f t="shared" si="37"/>
      </c>
      <c r="Y201" s="115">
        <f t="shared" si="38"/>
      </c>
      <c r="Z201" s="115">
        <f t="shared" si="38"/>
      </c>
      <c r="AA201" s="208">
        <f t="shared" si="39"/>
        <v>0</v>
      </c>
      <c r="AB201" s="116">
        <f t="shared" si="40"/>
        <v>0</v>
      </c>
      <c r="AC201" s="116">
        <f t="shared" si="41"/>
        <v>0</v>
      </c>
      <c r="AD201" s="181" t="e">
        <f t="shared" si="42"/>
        <v>#DIV/0!</v>
      </c>
    </row>
    <row r="202" spans="6:30" ht="12.75">
      <c r="F202" s="113"/>
      <c r="G202" s="113"/>
      <c r="H202" s="113"/>
      <c r="I202" s="113"/>
      <c r="J202" s="113"/>
      <c r="K202" s="120">
        <f t="shared" si="30"/>
        <v>0</v>
      </c>
      <c r="L202" s="120">
        <f t="shared" si="31"/>
        <v>0</v>
      </c>
      <c r="M202" s="215">
        <f aca="true" t="shared" si="43" ref="M202:M265">$F$2*K202</f>
        <v>0</v>
      </c>
      <c r="N202" s="185"/>
      <c r="O202" s="200">
        <f t="shared" si="32"/>
        <v>0</v>
      </c>
      <c r="P202" s="190"/>
      <c r="Q202" s="121"/>
      <c r="R202" s="190"/>
      <c r="S202" s="119"/>
      <c r="T202" s="201">
        <f t="shared" si="33"/>
        <v>0</v>
      </c>
      <c r="U202" s="184" t="e">
        <f t="shared" si="34"/>
        <v>#DIV/0!</v>
      </c>
      <c r="V202" s="227">
        <f t="shared" si="35"/>
        <v>0</v>
      </c>
      <c r="W202" s="115">
        <f t="shared" si="36"/>
      </c>
      <c r="X202" s="115">
        <f t="shared" si="37"/>
      </c>
      <c r="Y202" s="115">
        <f t="shared" si="38"/>
      </c>
      <c r="Z202" s="115">
        <f t="shared" si="38"/>
      </c>
      <c r="AA202" s="208">
        <f t="shared" si="39"/>
        <v>0</v>
      </c>
      <c r="AB202" s="116">
        <f t="shared" si="40"/>
        <v>0</v>
      </c>
      <c r="AC202" s="116">
        <f t="shared" si="41"/>
        <v>0</v>
      </c>
      <c r="AD202" s="181" t="e">
        <f t="shared" si="42"/>
        <v>#DIV/0!</v>
      </c>
    </row>
    <row r="203" spans="6:30" ht="12.75">
      <c r="F203" s="113"/>
      <c r="G203" s="113"/>
      <c r="H203" s="113"/>
      <c r="I203" s="113"/>
      <c r="J203" s="113"/>
      <c r="K203" s="120">
        <f aca="true" t="shared" si="44" ref="K203:K266">$AB203</f>
        <v>0</v>
      </c>
      <c r="L203" s="120">
        <f aca="true" t="shared" si="45" ref="L203:L266">$AC203</f>
        <v>0</v>
      </c>
      <c r="M203" s="215">
        <f t="shared" si="43"/>
        <v>0</v>
      </c>
      <c r="N203" s="185"/>
      <c r="O203" s="200">
        <f aca="true" t="shared" si="46" ref="O203:O266">K203*N203</f>
        <v>0</v>
      </c>
      <c r="P203" s="190"/>
      <c r="Q203" s="121"/>
      <c r="R203" s="190"/>
      <c r="S203" s="119"/>
      <c r="T203" s="201">
        <f aca="true" t="shared" si="47" ref="T203:T266">(M203*N203)/100</f>
        <v>0</v>
      </c>
      <c r="U203" s="184" t="e">
        <f aca="true" t="shared" si="48" ref="U203:U266">AD203</f>
        <v>#DIV/0!</v>
      </c>
      <c r="V203" s="227">
        <f aca="true" t="shared" si="49" ref="V203:V266">M203*F203</f>
        <v>0</v>
      </c>
      <c r="W203" s="115">
        <f aca="true" t="shared" si="50" ref="W203:W266">IF(G203="A",5,(IF(G203="M",3,(IF(G203="B",1,"")))))</f>
      </c>
      <c r="X203" s="115">
        <f aca="true" t="shared" si="51" ref="X203:X266">IF(H203="A",3,(IF(H203="M",2,IF(H203="b",1,""))))</f>
      </c>
      <c r="Y203" s="115">
        <f aca="true" t="shared" si="52" ref="Y203:Z266">IF(I203="A",5,(IF(I203="M",3,IF(I203="B",1,""))))</f>
      </c>
      <c r="Z203" s="115">
        <f t="shared" si="52"/>
      </c>
      <c r="AA203" s="208">
        <f aca="true" t="shared" si="53" ref="AA203:AA266">F203</f>
        <v>0</v>
      </c>
      <c r="AB203" s="116">
        <f aca="true" t="shared" si="54" ref="AB203:AB266">PRODUCT(W203:AA203)</f>
        <v>0</v>
      </c>
      <c r="AC203" s="116">
        <f aca="true" t="shared" si="55" ref="AC203:AC266">PRODUCT(W203:Z203)</f>
        <v>0</v>
      </c>
      <c r="AD203" s="181" t="e">
        <f aca="true" t="shared" si="56" ref="AD203:AD266">L203/$L$9</f>
        <v>#DIV/0!</v>
      </c>
    </row>
    <row r="204" spans="6:30" ht="12.75">
      <c r="F204" s="113"/>
      <c r="G204" s="113"/>
      <c r="H204" s="113"/>
      <c r="I204" s="113"/>
      <c r="J204" s="113"/>
      <c r="K204" s="120">
        <f t="shared" si="44"/>
        <v>0</v>
      </c>
      <c r="L204" s="120">
        <f t="shared" si="45"/>
        <v>0</v>
      </c>
      <c r="M204" s="215">
        <f t="shared" si="43"/>
        <v>0</v>
      </c>
      <c r="N204" s="185"/>
      <c r="O204" s="200">
        <f t="shared" si="46"/>
        <v>0</v>
      </c>
      <c r="P204" s="190"/>
      <c r="Q204" s="121"/>
      <c r="R204" s="190"/>
      <c r="S204" s="119"/>
      <c r="T204" s="201">
        <f t="shared" si="47"/>
        <v>0</v>
      </c>
      <c r="U204" s="184" t="e">
        <f t="shared" si="48"/>
        <v>#DIV/0!</v>
      </c>
      <c r="V204" s="227">
        <f t="shared" si="49"/>
        <v>0</v>
      </c>
      <c r="W204" s="115">
        <f t="shared" si="50"/>
      </c>
      <c r="X204" s="115">
        <f t="shared" si="51"/>
      </c>
      <c r="Y204" s="115">
        <f t="shared" si="52"/>
      </c>
      <c r="Z204" s="115">
        <f t="shared" si="52"/>
      </c>
      <c r="AA204" s="208">
        <f t="shared" si="53"/>
        <v>0</v>
      </c>
      <c r="AB204" s="116">
        <f t="shared" si="54"/>
        <v>0</v>
      </c>
      <c r="AC204" s="116">
        <f t="shared" si="55"/>
        <v>0</v>
      </c>
      <c r="AD204" s="181" t="e">
        <f t="shared" si="56"/>
        <v>#DIV/0!</v>
      </c>
    </row>
    <row r="205" spans="6:30" ht="12.75">
      <c r="F205" s="113"/>
      <c r="G205" s="113"/>
      <c r="H205" s="113"/>
      <c r="I205" s="113"/>
      <c r="J205" s="113"/>
      <c r="K205" s="120">
        <f t="shared" si="44"/>
        <v>0</v>
      </c>
      <c r="L205" s="120">
        <f t="shared" si="45"/>
        <v>0</v>
      </c>
      <c r="M205" s="215">
        <f t="shared" si="43"/>
        <v>0</v>
      </c>
      <c r="N205" s="185"/>
      <c r="O205" s="200">
        <f t="shared" si="46"/>
        <v>0</v>
      </c>
      <c r="P205" s="190"/>
      <c r="Q205" s="121"/>
      <c r="R205" s="190"/>
      <c r="S205" s="119"/>
      <c r="T205" s="201">
        <f t="shared" si="47"/>
        <v>0</v>
      </c>
      <c r="U205" s="184" t="e">
        <f t="shared" si="48"/>
        <v>#DIV/0!</v>
      </c>
      <c r="V205" s="227">
        <f t="shared" si="49"/>
        <v>0</v>
      </c>
      <c r="W205" s="115">
        <f t="shared" si="50"/>
      </c>
      <c r="X205" s="115">
        <f t="shared" si="51"/>
      </c>
      <c r="Y205" s="115">
        <f t="shared" si="52"/>
      </c>
      <c r="Z205" s="115">
        <f t="shared" si="52"/>
      </c>
      <c r="AA205" s="208">
        <f t="shared" si="53"/>
        <v>0</v>
      </c>
      <c r="AB205" s="116">
        <f t="shared" si="54"/>
        <v>0</v>
      </c>
      <c r="AC205" s="116">
        <f t="shared" si="55"/>
        <v>0</v>
      </c>
      <c r="AD205" s="181" t="e">
        <f t="shared" si="56"/>
        <v>#DIV/0!</v>
      </c>
    </row>
    <row r="206" spans="6:30" ht="12.75">
      <c r="F206" s="113"/>
      <c r="G206" s="113"/>
      <c r="H206" s="113"/>
      <c r="I206" s="113"/>
      <c r="J206" s="113"/>
      <c r="K206" s="120">
        <f t="shared" si="44"/>
        <v>0</v>
      </c>
      <c r="L206" s="120">
        <f t="shared" si="45"/>
        <v>0</v>
      </c>
      <c r="M206" s="215">
        <f t="shared" si="43"/>
        <v>0</v>
      </c>
      <c r="N206" s="185"/>
      <c r="O206" s="200">
        <f t="shared" si="46"/>
        <v>0</v>
      </c>
      <c r="P206" s="190"/>
      <c r="Q206" s="121"/>
      <c r="R206" s="190"/>
      <c r="S206" s="119"/>
      <c r="T206" s="201">
        <f t="shared" si="47"/>
        <v>0</v>
      </c>
      <c r="U206" s="184" t="e">
        <f t="shared" si="48"/>
        <v>#DIV/0!</v>
      </c>
      <c r="V206" s="227">
        <f t="shared" si="49"/>
        <v>0</v>
      </c>
      <c r="W206" s="115">
        <f t="shared" si="50"/>
      </c>
      <c r="X206" s="115">
        <f t="shared" si="51"/>
      </c>
      <c r="Y206" s="115">
        <f t="shared" si="52"/>
      </c>
      <c r="Z206" s="115">
        <f t="shared" si="52"/>
      </c>
      <c r="AA206" s="208">
        <f t="shared" si="53"/>
        <v>0</v>
      </c>
      <c r="AB206" s="116">
        <f t="shared" si="54"/>
        <v>0</v>
      </c>
      <c r="AC206" s="116">
        <f t="shared" si="55"/>
        <v>0</v>
      </c>
      <c r="AD206" s="181" t="e">
        <f t="shared" si="56"/>
        <v>#DIV/0!</v>
      </c>
    </row>
    <row r="207" spans="6:30" ht="12.75">
      <c r="F207" s="113"/>
      <c r="G207" s="113"/>
      <c r="H207" s="113"/>
      <c r="I207" s="113"/>
      <c r="J207" s="113"/>
      <c r="K207" s="120">
        <f t="shared" si="44"/>
        <v>0</v>
      </c>
      <c r="L207" s="120">
        <f t="shared" si="45"/>
        <v>0</v>
      </c>
      <c r="M207" s="215">
        <f t="shared" si="43"/>
        <v>0</v>
      </c>
      <c r="N207" s="185"/>
      <c r="O207" s="200">
        <f t="shared" si="46"/>
        <v>0</v>
      </c>
      <c r="P207" s="190"/>
      <c r="Q207" s="121"/>
      <c r="R207" s="190"/>
      <c r="S207" s="119"/>
      <c r="T207" s="201">
        <f t="shared" si="47"/>
        <v>0</v>
      </c>
      <c r="U207" s="184" t="e">
        <f t="shared" si="48"/>
        <v>#DIV/0!</v>
      </c>
      <c r="V207" s="227">
        <f t="shared" si="49"/>
        <v>0</v>
      </c>
      <c r="W207" s="115">
        <f t="shared" si="50"/>
      </c>
      <c r="X207" s="115">
        <f t="shared" si="51"/>
      </c>
      <c r="Y207" s="115">
        <f t="shared" si="52"/>
      </c>
      <c r="Z207" s="115">
        <f t="shared" si="52"/>
      </c>
      <c r="AA207" s="208">
        <f t="shared" si="53"/>
        <v>0</v>
      </c>
      <c r="AB207" s="116">
        <f t="shared" si="54"/>
        <v>0</v>
      </c>
      <c r="AC207" s="116">
        <f t="shared" si="55"/>
        <v>0</v>
      </c>
      <c r="AD207" s="181" t="e">
        <f t="shared" si="56"/>
        <v>#DIV/0!</v>
      </c>
    </row>
    <row r="208" spans="6:30" ht="12.75">
      <c r="F208" s="113"/>
      <c r="G208" s="113"/>
      <c r="H208" s="113"/>
      <c r="I208" s="113"/>
      <c r="J208" s="113"/>
      <c r="K208" s="120">
        <f t="shared" si="44"/>
        <v>0</v>
      </c>
      <c r="L208" s="120">
        <f t="shared" si="45"/>
        <v>0</v>
      </c>
      <c r="M208" s="215">
        <f t="shared" si="43"/>
        <v>0</v>
      </c>
      <c r="N208" s="185"/>
      <c r="O208" s="200">
        <f t="shared" si="46"/>
        <v>0</v>
      </c>
      <c r="P208" s="190"/>
      <c r="Q208" s="121"/>
      <c r="R208" s="190"/>
      <c r="S208" s="119"/>
      <c r="T208" s="201">
        <f t="shared" si="47"/>
        <v>0</v>
      </c>
      <c r="U208" s="184" t="e">
        <f t="shared" si="48"/>
        <v>#DIV/0!</v>
      </c>
      <c r="V208" s="227">
        <f t="shared" si="49"/>
        <v>0</v>
      </c>
      <c r="W208" s="115">
        <f t="shared" si="50"/>
      </c>
      <c r="X208" s="115">
        <f t="shared" si="51"/>
      </c>
      <c r="Y208" s="115">
        <f t="shared" si="52"/>
      </c>
      <c r="Z208" s="115">
        <f t="shared" si="52"/>
      </c>
      <c r="AA208" s="208">
        <f t="shared" si="53"/>
        <v>0</v>
      </c>
      <c r="AB208" s="116">
        <f t="shared" si="54"/>
        <v>0</v>
      </c>
      <c r="AC208" s="116">
        <f t="shared" si="55"/>
        <v>0</v>
      </c>
      <c r="AD208" s="181" t="e">
        <f t="shared" si="56"/>
        <v>#DIV/0!</v>
      </c>
    </row>
    <row r="209" spans="6:30" ht="12.75">
      <c r="F209" s="113"/>
      <c r="G209" s="113"/>
      <c r="H209" s="113"/>
      <c r="I209" s="113"/>
      <c r="J209" s="113"/>
      <c r="K209" s="120">
        <f t="shared" si="44"/>
        <v>0</v>
      </c>
      <c r="L209" s="120">
        <f t="shared" si="45"/>
        <v>0</v>
      </c>
      <c r="M209" s="215">
        <f t="shared" si="43"/>
        <v>0</v>
      </c>
      <c r="N209" s="185"/>
      <c r="O209" s="200">
        <f t="shared" si="46"/>
        <v>0</v>
      </c>
      <c r="P209" s="190"/>
      <c r="Q209" s="121"/>
      <c r="R209" s="190"/>
      <c r="S209" s="119"/>
      <c r="T209" s="201">
        <f t="shared" si="47"/>
        <v>0</v>
      </c>
      <c r="U209" s="184" t="e">
        <f t="shared" si="48"/>
        <v>#DIV/0!</v>
      </c>
      <c r="V209" s="227">
        <f t="shared" si="49"/>
        <v>0</v>
      </c>
      <c r="W209" s="115">
        <f t="shared" si="50"/>
      </c>
      <c r="X209" s="115">
        <f t="shared" si="51"/>
      </c>
      <c r="Y209" s="115">
        <f t="shared" si="52"/>
      </c>
      <c r="Z209" s="115">
        <f t="shared" si="52"/>
      </c>
      <c r="AA209" s="208">
        <f t="shared" si="53"/>
        <v>0</v>
      </c>
      <c r="AB209" s="116">
        <f t="shared" si="54"/>
        <v>0</v>
      </c>
      <c r="AC209" s="116">
        <f t="shared" si="55"/>
        <v>0</v>
      </c>
      <c r="AD209" s="181" t="e">
        <f t="shared" si="56"/>
        <v>#DIV/0!</v>
      </c>
    </row>
    <row r="210" spans="6:30" ht="12.75">
      <c r="F210" s="113"/>
      <c r="G210" s="113"/>
      <c r="H210" s="113"/>
      <c r="I210" s="113"/>
      <c r="J210" s="113"/>
      <c r="K210" s="120">
        <f t="shared" si="44"/>
        <v>0</v>
      </c>
      <c r="L210" s="120">
        <f t="shared" si="45"/>
        <v>0</v>
      </c>
      <c r="M210" s="215">
        <f t="shared" si="43"/>
        <v>0</v>
      </c>
      <c r="N210" s="185"/>
      <c r="O210" s="200">
        <f t="shared" si="46"/>
        <v>0</v>
      </c>
      <c r="P210" s="190"/>
      <c r="Q210" s="121"/>
      <c r="R210" s="190"/>
      <c r="S210" s="119"/>
      <c r="T210" s="201">
        <f t="shared" si="47"/>
        <v>0</v>
      </c>
      <c r="U210" s="184" t="e">
        <f t="shared" si="48"/>
        <v>#DIV/0!</v>
      </c>
      <c r="V210" s="227">
        <f t="shared" si="49"/>
        <v>0</v>
      </c>
      <c r="W210" s="115">
        <f t="shared" si="50"/>
      </c>
      <c r="X210" s="115">
        <f t="shared" si="51"/>
      </c>
      <c r="Y210" s="115">
        <f t="shared" si="52"/>
      </c>
      <c r="Z210" s="115">
        <f t="shared" si="52"/>
      </c>
      <c r="AA210" s="208">
        <f t="shared" si="53"/>
        <v>0</v>
      </c>
      <c r="AB210" s="116">
        <f t="shared" si="54"/>
        <v>0</v>
      </c>
      <c r="AC210" s="116">
        <f t="shared" si="55"/>
        <v>0</v>
      </c>
      <c r="AD210" s="181" t="e">
        <f t="shared" si="56"/>
        <v>#DIV/0!</v>
      </c>
    </row>
    <row r="211" spans="6:30" ht="12.75">
      <c r="F211" s="113"/>
      <c r="G211" s="113"/>
      <c r="H211" s="113"/>
      <c r="I211" s="113"/>
      <c r="J211" s="113"/>
      <c r="K211" s="120">
        <f t="shared" si="44"/>
        <v>0</v>
      </c>
      <c r="L211" s="120">
        <f t="shared" si="45"/>
        <v>0</v>
      </c>
      <c r="M211" s="215">
        <f t="shared" si="43"/>
        <v>0</v>
      </c>
      <c r="N211" s="185"/>
      <c r="O211" s="200">
        <f t="shared" si="46"/>
        <v>0</v>
      </c>
      <c r="P211" s="190"/>
      <c r="Q211" s="121"/>
      <c r="R211" s="190"/>
      <c r="S211" s="119"/>
      <c r="T211" s="201">
        <f t="shared" si="47"/>
        <v>0</v>
      </c>
      <c r="U211" s="184" t="e">
        <f t="shared" si="48"/>
        <v>#DIV/0!</v>
      </c>
      <c r="V211" s="227">
        <f t="shared" si="49"/>
        <v>0</v>
      </c>
      <c r="W211" s="115">
        <f t="shared" si="50"/>
      </c>
      <c r="X211" s="115">
        <f t="shared" si="51"/>
      </c>
      <c r="Y211" s="115">
        <f t="shared" si="52"/>
      </c>
      <c r="Z211" s="115">
        <f t="shared" si="52"/>
      </c>
      <c r="AA211" s="208">
        <f t="shared" si="53"/>
        <v>0</v>
      </c>
      <c r="AB211" s="116">
        <f t="shared" si="54"/>
        <v>0</v>
      </c>
      <c r="AC211" s="116">
        <f t="shared" si="55"/>
        <v>0</v>
      </c>
      <c r="AD211" s="181" t="e">
        <f t="shared" si="56"/>
        <v>#DIV/0!</v>
      </c>
    </row>
    <row r="212" spans="6:30" ht="12.75">
      <c r="F212" s="113"/>
      <c r="G212" s="113"/>
      <c r="H212" s="113"/>
      <c r="I212" s="113"/>
      <c r="J212" s="113"/>
      <c r="K212" s="120">
        <f t="shared" si="44"/>
        <v>0</v>
      </c>
      <c r="L212" s="120">
        <f t="shared" si="45"/>
        <v>0</v>
      </c>
      <c r="M212" s="215">
        <f t="shared" si="43"/>
        <v>0</v>
      </c>
      <c r="N212" s="185"/>
      <c r="O212" s="200">
        <f t="shared" si="46"/>
        <v>0</v>
      </c>
      <c r="P212" s="190"/>
      <c r="Q212" s="121"/>
      <c r="R212" s="190"/>
      <c r="S212" s="119"/>
      <c r="T212" s="201">
        <f t="shared" si="47"/>
        <v>0</v>
      </c>
      <c r="U212" s="184" t="e">
        <f t="shared" si="48"/>
        <v>#DIV/0!</v>
      </c>
      <c r="V212" s="227">
        <f t="shared" si="49"/>
        <v>0</v>
      </c>
      <c r="W212" s="115">
        <f t="shared" si="50"/>
      </c>
      <c r="X212" s="115">
        <f t="shared" si="51"/>
      </c>
      <c r="Y212" s="115">
        <f t="shared" si="52"/>
      </c>
      <c r="Z212" s="115">
        <f t="shared" si="52"/>
      </c>
      <c r="AA212" s="208">
        <f t="shared" si="53"/>
        <v>0</v>
      </c>
      <c r="AB212" s="116">
        <f t="shared" si="54"/>
        <v>0</v>
      </c>
      <c r="AC212" s="116">
        <f t="shared" si="55"/>
        <v>0</v>
      </c>
      <c r="AD212" s="181" t="e">
        <f t="shared" si="56"/>
        <v>#DIV/0!</v>
      </c>
    </row>
    <row r="213" spans="6:30" ht="12.75">
      <c r="F213" s="113"/>
      <c r="G213" s="113"/>
      <c r="H213" s="113"/>
      <c r="I213" s="113"/>
      <c r="J213" s="113"/>
      <c r="K213" s="120">
        <f t="shared" si="44"/>
        <v>0</v>
      </c>
      <c r="L213" s="120">
        <f t="shared" si="45"/>
        <v>0</v>
      </c>
      <c r="M213" s="215">
        <f t="shared" si="43"/>
        <v>0</v>
      </c>
      <c r="N213" s="185"/>
      <c r="O213" s="200">
        <f t="shared" si="46"/>
        <v>0</v>
      </c>
      <c r="P213" s="190"/>
      <c r="Q213" s="121"/>
      <c r="R213" s="190"/>
      <c r="S213" s="119"/>
      <c r="T213" s="201">
        <f t="shared" si="47"/>
        <v>0</v>
      </c>
      <c r="U213" s="184" t="e">
        <f t="shared" si="48"/>
        <v>#DIV/0!</v>
      </c>
      <c r="V213" s="227">
        <f t="shared" si="49"/>
        <v>0</v>
      </c>
      <c r="W213" s="115">
        <f t="shared" si="50"/>
      </c>
      <c r="X213" s="115">
        <f t="shared" si="51"/>
      </c>
      <c r="Y213" s="115">
        <f t="shared" si="52"/>
      </c>
      <c r="Z213" s="115">
        <f t="shared" si="52"/>
      </c>
      <c r="AA213" s="208">
        <f t="shared" si="53"/>
        <v>0</v>
      </c>
      <c r="AB213" s="116">
        <f t="shared" si="54"/>
        <v>0</v>
      </c>
      <c r="AC213" s="116">
        <f t="shared" si="55"/>
        <v>0</v>
      </c>
      <c r="AD213" s="181" t="e">
        <f t="shared" si="56"/>
        <v>#DIV/0!</v>
      </c>
    </row>
    <row r="214" spans="6:30" ht="12.75">
      <c r="F214" s="113"/>
      <c r="G214" s="113"/>
      <c r="H214" s="113"/>
      <c r="I214" s="113"/>
      <c r="J214" s="113"/>
      <c r="K214" s="120">
        <f t="shared" si="44"/>
        <v>0</v>
      </c>
      <c r="L214" s="120">
        <f t="shared" si="45"/>
        <v>0</v>
      </c>
      <c r="M214" s="215">
        <f t="shared" si="43"/>
        <v>0</v>
      </c>
      <c r="N214" s="185"/>
      <c r="O214" s="200">
        <f t="shared" si="46"/>
        <v>0</v>
      </c>
      <c r="P214" s="190"/>
      <c r="Q214" s="121"/>
      <c r="R214" s="190"/>
      <c r="S214" s="119"/>
      <c r="T214" s="201">
        <f t="shared" si="47"/>
        <v>0</v>
      </c>
      <c r="U214" s="184" t="e">
        <f t="shared" si="48"/>
        <v>#DIV/0!</v>
      </c>
      <c r="V214" s="227">
        <f t="shared" si="49"/>
        <v>0</v>
      </c>
      <c r="W214" s="115">
        <f t="shared" si="50"/>
      </c>
      <c r="X214" s="115">
        <f t="shared" si="51"/>
      </c>
      <c r="Y214" s="115">
        <f t="shared" si="52"/>
      </c>
      <c r="Z214" s="115">
        <f t="shared" si="52"/>
      </c>
      <c r="AA214" s="208">
        <f t="shared" si="53"/>
        <v>0</v>
      </c>
      <c r="AB214" s="116">
        <f t="shared" si="54"/>
        <v>0</v>
      </c>
      <c r="AC214" s="116">
        <f t="shared" si="55"/>
        <v>0</v>
      </c>
      <c r="AD214" s="181" t="e">
        <f t="shared" si="56"/>
        <v>#DIV/0!</v>
      </c>
    </row>
    <row r="215" spans="6:30" ht="12.75">
      <c r="F215" s="113"/>
      <c r="G215" s="113"/>
      <c r="H215" s="113"/>
      <c r="I215" s="113"/>
      <c r="J215" s="113"/>
      <c r="K215" s="120">
        <f t="shared" si="44"/>
        <v>0</v>
      </c>
      <c r="L215" s="120">
        <f t="shared" si="45"/>
        <v>0</v>
      </c>
      <c r="M215" s="215">
        <f t="shared" si="43"/>
        <v>0</v>
      </c>
      <c r="N215" s="185"/>
      <c r="O215" s="200">
        <f t="shared" si="46"/>
        <v>0</v>
      </c>
      <c r="P215" s="190"/>
      <c r="Q215" s="121"/>
      <c r="R215" s="190"/>
      <c r="S215" s="119"/>
      <c r="T215" s="201">
        <f t="shared" si="47"/>
        <v>0</v>
      </c>
      <c r="U215" s="184" t="e">
        <f t="shared" si="48"/>
        <v>#DIV/0!</v>
      </c>
      <c r="V215" s="227">
        <f t="shared" si="49"/>
        <v>0</v>
      </c>
      <c r="W215" s="115">
        <f t="shared" si="50"/>
      </c>
      <c r="X215" s="115">
        <f t="shared" si="51"/>
      </c>
      <c r="Y215" s="115">
        <f t="shared" si="52"/>
      </c>
      <c r="Z215" s="115">
        <f t="shared" si="52"/>
      </c>
      <c r="AA215" s="208">
        <f t="shared" si="53"/>
        <v>0</v>
      </c>
      <c r="AB215" s="116">
        <f t="shared" si="54"/>
        <v>0</v>
      </c>
      <c r="AC215" s="116">
        <f t="shared" si="55"/>
        <v>0</v>
      </c>
      <c r="AD215" s="181" t="e">
        <f t="shared" si="56"/>
        <v>#DIV/0!</v>
      </c>
    </row>
    <row r="216" spans="6:30" ht="12.75">
      <c r="F216" s="113"/>
      <c r="G216" s="113"/>
      <c r="H216" s="113"/>
      <c r="I216" s="113"/>
      <c r="J216" s="113"/>
      <c r="K216" s="120">
        <f t="shared" si="44"/>
        <v>0</v>
      </c>
      <c r="L216" s="120">
        <f t="shared" si="45"/>
        <v>0</v>
      </c>
      <c r="M216" s="215">
        <f t="shared" si="43"/>
        <v>0</v>
      </c>
      <c r="N216" s="185"/>
      <c r="O216" s="200">
        <f t="shared" si="46"/>
        <v>0</v>
      </c>
      <c r="P216" s="190"/>
      <c r="Q216" s="121"/>
      <c r="R216" s="190"/>
      <c r="S216" s="119"/>
      <c r="T216" s="201">
        <f t="shared" si="47"/>
        <v>0</v>
      </c>
      <c r="U216" s="184" t="e">
        <f t="shared" si="48"/>
        <v>#DIV/0!</v>
      </c>
      <c r="V216" s="227">
        <f t="shared" si="49"/>
        <v>0</v>
      </c>
      <c r="W216" s="115">
        <f t="shared" si="50"/>
      </c>
      <c r="X216" s="115">
        <f t="shared" si="51"/>
      </c>
      <c r="Y216" s="115">
        <f t="shared" si="52"/>
      </c>
      <c r="Z216" s="115">
        <f t="shared" si="52"/>
      </c>
      <c r="AA216" s="208">
        <f t="shared" si="53"/>
        <v>0</v>
      </c>
      <c r="AB216" s="116">
        <f t="shared" si="54"/>
        <v>0</v>
      </c>
      <c r="AC216" s="116">
        <f t="shared" si="55"/>
        <v>0</v>
      </c>
      <c r="AD216" s="181" t="e">
        <f t="shared" si="56"/>
        <v>#DIV/0!</v>
      </c>
    </row>
    <row r="217" spans="6:30" ht="12.75">
      <c r="F217" s="113"/>
      <c r="G217" s="113"/>
      <c r="H217" s="113"/>
      <c r="I217" s="113"/>
      <c r="J217" s="113"/>
      <c r="K217" s="120">
        <f t="shared" si="44"/>
        <v>0</v>
      </c>
      <c r="L217" s="120">
        <f t="shared" si="45"/>
        <v>0</v>
      </c>
      <c r="M217" s="215">
        <f t="shared" si="43"/>
        <v>0</v>
      </c>
      <c r="N217" s="185"/>
      <c r="O217" s="200">
        <f t="shared" si="46"/>
        <v>0</v>
      </c>
      <c r="P217" s="190"/>
      <c r="Q217" s="121"/>
      <c r="R217" s="190"/>
      <c r="S217" s="119"/>
      <c r="T217" s="201">
        <f t="shared" si="47"/>
        <v>0</v>
      </c>
      <c r="U217" s="184" t="e">
        <f t="shared" si="48"/>
        <v>#DIV/0!</v>
      </c>
      <c r="V217" s="227">
        <f t="shared" si="49"/>
        <v>0</v>
      </c>
      <c r="W217" s="115">
        <f t="shared" si="50"/>
      </c>
      <c r="X217" s="115">
        <f t="shared" si="51"/>
      </c>
      <c r="Y217" s="115">
        <f t="shared" si="52"/>
      </c>
      <c r="Z217" s="115">
        <f t="shared" si="52"/>
      </c>
      <c r="AA217" s="208">
        <f t="shared" si="53"/>
        <v>0</v>
      </c>
      <c r="AB217" s="116">
        <f t="shared" si="54"/>
        <v>0</v>
      </c>
      <c r="AC217" s="116">
        <f t="shared" si="55"/>
        <v>0</v>
      </c>
      <c r="AD217" s="181" t="e">
        <f t="shared" si="56"/>
        <v>#DIV/0!</v>
      </c>
    </row>
    <row r="218" spans="6:30" ht="12.75">
      <c r="F218" s="113"/>
      <c r="G218" s="113"/>
      <c r="H218" s="113"/>
      <c r="I218" s="113"/>
      <c r="J218" s="113"/>
      <c r="K218" s="120">
        <f t="shared" si="44"/>
        <v>0</v>
      </c>
      <c r="L218" s="120">
        <f t="shared" si="45"/>
        <v>0</v>
      </c>
      <c r="M218" s="215">
        <f t="shared" si="43"/>
        <v>0</v>
      </c>
      <c r="N218" s="185"/>
      <c r="O218" s="200">
        <f t="shared" si="46"/>
        <v>0</v>
      </c>
      <c r="P218" s="190"/>
      <c r="Q218" s="121"/>
      <c r="R218" s="190"/>
      <c r="S218" s="119"/>
      <c r="T218" s="201">
        <f t="shared" si="47"/>
        <v>0</v>
      </c>
      <c r="U218" s="184" t="e">
        <f t="shared" si="48"/>
        <v>#DIV/0!</v>
      </c>
      <c r="V218" s="227">
        <f t="shared" si="49"/>
        <v>0</v>
      </c>
      <c r="W218" s="115">
        <f t="shared" si="50"/>
      </c>
      <c r="X218" s="115">
        <f t="shared" si="51"/>
      </c>
      <c r="Y218" s="115">
        <f t="shared" si="52"/>
      </c>
      <c r="Z218" s="115">
        <f t="shared" si="52"/>
      </c>
      <c r="AA218" s="208">
        <f t="shared" si="53"/>
        <v>0</v>
      </c>
      <c r="AB218" s="116">
        <f t="shared" si="54"/>
        <v>0</v>
      </c>
      <c r="AC218" s="116">
        <f t="shared" si="55"/>
        <v>0</v>
      </c>
      <c r="AD218" s="181" t="e">
        <f t="shared" si="56"/>
        <v>#DIV/0!</v>
      </c>
    </row>
    <row r="219" spans="6:30" ht="12.75">
      <c r="F219" s="113"/>
      <c r="G219" s="113"/>
      <c r="H219" s="113"/>
      <c r="I219" s="113"/>
      <c r="J219" s="113"/>
      <c r="K219" s="120">
        <f t="shared" si="44"/>
        <v>0</v>
      </c>
      <c r="L219" s="120">
        <f t="shared" si="45"/>
        <v>0</v>
      </c>
      <c r="M219" s="215">
        <f t="shared" si="43"/>
        <v>0</v>
      </c>
      <c r="N219" s="185"/>
      <c r="O219" s="200">
        <f t="shared" si="46"/>
        <v>0</v>
      </c>
      <c r="P219" s="190"/>
      <c r="Q219" s="121"/>
      <c r="R219" s="190"/>
      <c r="S219" s="119"/>
      <c r="T219" s="201">
        <f t="shared" si="47"/>
        <v>0</v>
      </c>
      <c r="U219" s="184" t="e">
        <f t="shared" si="48"/>
        <v>#DIV/0!</v>
      </c>
      <c r="V219" s="227">
        <f t="shared" si="49"/>
        <v>0</v>
      </c>
      <c r="W219" s="115">
        <f t="shared" si="50"/>
      </c>
      <c r="X219" s="115">
        <f t="shared" si="51"/>
      </c>
      <c r="Y219" s="115">
        <f t="shared" si="52"/>
      </c>
      <c r="Z219" s="115">
        <f t="shared" si="52"/>
      </c>
      <c r="AA219" s="208">
        <f t="shared" si="53"/>
        <v>0</v>
      </c>
      <c r="AB219" s="116">
        <f t="shared" si="54"/>
        <v>0</v>
      </c>
      <c r="AC219" s="116">
        <f t="shared" si="55"/>
        <v>0</v>
      </c>
      <c r="AD219" s="181" t="e">
        <f t="shared" si="56"/>
        <v>#DIV/0!</v>
      </c>
    </row>
    <row r="220" spans="6:30" ht="12.75">
      <c r="F220" s="113"/>
      <c r="G220" s="113"/>
      <c r="H220" s="113"/>
      <c r="I220" s="113"/>
      <c r="J220" s="113"/>
      <c r="K220" s="120">
        <f t="shared" si="44"/>
        <v>0</v>
      </c>
      <c r="L220" s="120">
        <f t="shared" si="45"/>
        <v>0</v>
      </c>
      <c r="M220" s="215">
        <f t="shared" si="43"/>
        <v>0</v>
      </c>
      <c r="N220" s="185"/>
      <c r="O220" s="200">
        <f t="shared" si="46"/>
        <v>0</v>
      </c>
      <c r="P220" s="190"/>
      <c r="Q220" s="121"/>
      <c r="R220" s="190"/>
      <c r="S220" s="119"/>
      <c r="T220" s="201">
        <f t="shared" si="47"/>
        <v>0</v>
      </c>
      <c r="U220" s="184" t="e">
        <f t="shared" si="48"/>
        <v>#DIV/0!</v>
      </c>
      <c r="V220" s="227">
        <f t="shared" si="49"/>
        <v>0</v>
      </c>
      <c r="W220" s="115">
        <f t="shared" si="50"/>
      </c>
      <c r="X220" s="115">
        <f t="shared" si="51"/>
      </c>
      <c r="Y220" s="115">
        <f t="shared" si="52"/>
      </c>
      <c r="Z220" s="115">
        <f t="shared" si="52"/>
      </c>
      <c r="AA220" s="208">
        <f t="shared" si="53"/>
        <v>0</v>
      </c>
      <c r="AB220" s="116">
        <f t="shared" si="54"/>
        <v>0</v>
      </c>
      <c r="AC220" s="116">
        <f t="shared" si="55"/>
        <v>0</v>
      </c>
      <c r="AD220" s="181" t="e">
        <f t="shared" si="56"/>
        <v>#DIV/0!</v>
      </c>
    </row>
    <row r="221" spans="6:30" ht="12.75">
      <c r="F221" s="113"/>
      <c r="G221" s="113"/>
      <c r="H221" s="113"/>
      <c r="I221" s="113"/>
      <c r="J221" s="113"/>
      <c r="K221" s="120">
        <f t="shared" si="44"/>
        <v>0</v>
      </c>
      <c r="L221" s="120">
        <f t="shared" si="45"/>
        <v>0</v>
      </c>
      <c r="M221" s="215">
        <f t="shared" si="43"/>
        <v>0</v>
      </c>
      <c r="N221" s="185"/>
      <c r="O221" s="200">
        <f t="shared" si="46"/>
        <v>0</v>
      </c>
      <c r="P221" s="190"/>
      <c r="Q221" s="121"/>
      <c r="R221" s="190"/>
      <c r="S221" s="119"/>
      <c r="T221" s="201">
        <f t="shared" si="47"/>
        <v>0</v>
      </c>
      <c r="U221" s="184" t="e">
        <f t="shared" si="48"/>
        <v>#DIV/0!</v>
      </c>
      <c r="V221" s="227">
        <f t="shared" si="49"/>
        <v>0</v>
      </c>
      <c r="W221" s="115">
        <f t="shared" si="50"/>
      </c>
      <c r="X221" s="115">
        <f t="shared" si="51"/>
      </c>
      <c r="Y221" s="115">
        <f t="shared" si="52"/>
      </c>
      <c r="Z221" s="115">
        <f t="shared" si="52"/>
      </c>
      <c r="AA221" s="208">
        <f t="shared" si="53"/>
        <v>0</v>
      </c>
      <c r="AB221" s="116">
        <f t="shared" si="54"/>
        <v>0</v>
      </c>
      <c r="AC221" s="116">
        <f t="shared" si="55"/>
        <v>0</v>
      </c>
      <c r="AD221" s="181" t="e">
        <f t="shared" si="56"/>
        <v>#DIV/0!</v>
      </c>
    </row>
    <row r="222" spans="6:30" ht="12.75">
      <c r="F222" s="113"/>
      <c r="G222" s="113"/>
      <c r="H222" s="113"/>
      <c r="I222" s="113"/>
      <c r="J222" s="113"/>
      <c r="K222" s="120">
        <f t="shared" si="44"/>
        <v>0</v>
      </c>
      <c r="L222" s="120">
        <f t="shared" si="45"/>
        <v>0</v>
      </c>
      <c r="M222" s="215">
        <f t="shared" si="43"/>
        <v>0</v>
      </c>
      <c r="N222" s="185"/>
      <c r="O222" s="200">
        <f t="shared" si="46"/>
        <v>0</v>
      </c>
      <c r="P222" s="190"/>
      <c r="Q222" s="121"/>
      <c r="R222" s="190"/>
      <c r="S222" s="119"/>
      <c r="T222" s="201">
        <f t="shared" si="47"/>
        <v>0</v>
      </c>
      <c r="U222" s="184" t="e">
        <f t="shared" si="48"/>
        <v>#DIV/0!</v>
      </c>
      <c r="V222" s="227">
        <f t="shared" si="49"/>
        <v>0</v>
      </c>
      <c r="W222" s="115">
        <f t="shared" si="50"/>
      </c>
      <c r="X222" s="115">
        <f t="shared" si="51"/>
      </c>
      <c r="Y222" s="115">
        <f t="shared" si="52"/>
      </c>
      <c r="Z222" s="115">
        <f t="shared" si="52"/>
      </c>
      <c r="AA222" s="208">
        <f t="shared" si="53"/>
        <v>0</v>
      </c>
      <c r="AB222" s="116">
        <f t="shared" si="54"/>
        <v>0</v>
      </c>
      <c r="AC222" s="116">
        <f t="shared" si="55"/>
        <v>0</v>
      </c>
      <c r="AD222" s="181" t="e">
        <f t="shared" si="56"/>
        <v>#DIV/0!</v>
      </c>
    </row>
    <row r="223" spans="6:30" ht="12.75">
      <c r="F223" s="113"/>
      <c r="G223" s="113"/>
      <c r="H223" s="113"/>
      <c r="I223" s="113"/>
      <c r="J223" s="113"/>
      <c r="K223" s="120">
        <f t="shared" si="44"/>
        <v>0</v>
      </c>
      <c r="L223" s="120">
        <f t="shared" si="45"/>
        <v>0</v>
      </c>
      <c r="M223" s="215">
        <f t="shared" si="43"/>
        <v>0</v>
      </c>
      <c r="N223" s="185"/>
      <c r="O223" s="200">
        <f t="shared" si="46"/>
        <v>0</v>
      </c>
      <c r="P223" s="190"/>
      <c r="Q223" s="121"/>
      <c r="R223" s="190"/>
      <c r="S223" s="119"/>
      <c r="T223" s="201">
        <f t="shared" si="47"/>
        <v>0</v>
      </c>
      <c r="U223" s="184" t="e">
        <f t="shared" si="48"/>
        <v>#DIV/0!</v>
      </c>
      <c r="V223" s="227">
        <f t="shared" si="49"/>
        <v>0</v>
      </c>
      <c r="W223" s="115">
        <f t="shared" si="50"/>
      </c>
      <c r="X223" s="115">
        <f t="shared" si="51"/>
      </c>
      <c r="Y223" s="115">
        <f t="shared" si="52"/>
      </c>
      <c r="Z223" s="115">
        <f t="shared" si="52"/>
      </c>
      <c r="AA223" s="208">
        <f t="shared" si="53"/>
        <v>0</v>
      </c>
      <c r="AB223" s="116">
        <f t="shared" si="54"/>
        <v>0</v>
      </c>
      <c r="AC223" s="116">
        <f t="shared" si="55"/>
        <v>0</v>
      </c>
      <c r="AD223" s="181" t="e">
        <f t="shared" si="56"/>
        <v>#DIV/0!</v>
      </c>
    </row>
    <row r="224" spans="6:30" ht="12.75">
      <c r="F224" s="113"/>
      <c r="G224" s="113"/>
      <c r="H224" s="113"/>
      <c r="I224" s="113"/>
      <c r="J224" s="113"/>
      <c r="K224" s="120">
        <f t="shared" si="44"/>
        <v>0</v>
      </c>
      <c r="L224" s="120">
        <f t="shared" si="45"/>
        <v>0</v>
      </c>
      <c r="M224" s="215">
        <f t="shared" si="43"/>
        <v>0</v>
      </c>
      <c r="N224" s="185"/>
      <c r="O224" s="200">
        <f t="shared" si="46"/>
        <v>0</v>
      </c>
      <c r="P224" s="190"/>
      <c r="Q224" s="121"/>
      <c r="R224" s="190"/>
      <c r="S224" s="119"/>
      <c r="T224" s="201">
        <f t="shared" si="47"/>
        <v>0</v>
      </c>
      <c r="U224" s="184" t="e">
        <f t="shared" si="48"/>
        <v>#DIV/0!</v>
      </c>
      <c r="V224" s="227">
        <f t="shared" si="49"/>
        <v>0</v>
      </c>
      <c r="W224" s="115">
        <f t="shared" si="50"/>
      </c>
      <c r="X224" s="115">
        <f t="shared" si="51"/>
      </c>
      <c r="Y224" s="115">
        <f t="shared" si="52"/>
      </c>
      <c r="Z224" s="115">
        <f t="shared" si="52"/>
      </c>
      <c r="AA224" s="208">
        <f t="shared" si="53"/>
        <v>0</v>
      </c>
      <c r="AB224" s="116">
        <f t="shared" si="54"/>
        <v>0</v>
      </c>
      <c r="AC224" s="116">
        <f t="shared" si="55"/>
        <v>0</v>
      </c>
      <c r="AD224" s="181" t="e">
        <f t="shared" si="56"/>
        <v>#DIV/0!</v>
      </c>
    </row>
    <row r="225" spans="6:30" ht="12.75">
      <c r="F225" s="113"/>
      <c r="G225" s="113"/>
      <c r="H225" s="113"/>
      <c r="I225" s="113"/>
      <c r="J225" s="113"/>
      <c r="K225" s="120">
        <f t="shared" si="44"/>
        <v>0</v>
      </c>
      <c r="L225" s="120">
        <f t="shared" si="45"/>
        <v>0</v>
      </c>
      <c r="M225" s="215">
        <f t="shared" si="43"/>
        <v>0</v>
      </c>
      <c r="N225" s="185"/>
      <c r="O225" s="200">
        <f t="shared" si="46"/>
        <v>0</v>
      </c>
      <c r="P225" s="190"/>
      <c r="Q225" s="121"/>
      <c r="R225" s="190"/>
      <c r="S225" s="119"/>
      <c r="T225" s="201">
        <f t="shared" si="47"/>
        <v>0</v>
      </c>
      <c r="U225" s="184" t="e">
        <f t="shared" si="48"/>
        <v>#DIV/0!</v>
      </c>
      <c r="V225" s="227">
        <f t="shared" si="49"/>
        <v>0</v>
      </c>
      <c r="W225" s="115">
        <f t="shared" si="50"/>
      </c>
      <c r="X225" s="115">
        <f t="shared" si="51"/>
      </c>
      <c r="Y225" s="115">
        <f t="shared" si="52"/>
      </c>
      <c r="Z225" s="115">
        <f t="shared" si="52"/>
      </c>
      <c r="AA225" s="208">
        <f t="shared" si="53"/>
        <v>0</v>
      </c>
      <c r="AB225" s="116">
        <f t="shared" si="54"/>
        <v>0</v>
      </c>
      <c r="AC225" s="116">
        <f t="shared" si="55"/>
        <v>0</v>
      </c>
      <c r="AD225" s="181" t="e">
        <f t="shared" si="56"/>
        <v>#DIV/0!</v>
      </c>
    </row>
    <row r="226" spans="6:30" ht="12.75">
      <c r="F226" s="113"/>
      <c r="G226" s="113"/>
      <c r="H226" s="113"/>
      <c r="I226" s="113"/>
      <c r="J226" s="113"/>
      <c r="K226" s="120">
        <f t="shared" si="44"/>
        <v>0</v>
      </c>
      <c r="L226" s="120">
        <f t="shared" si="45"/>
        <v>0</v>
      </c>
      <c r="M226" s="215">
        <f t="shared" si="43"/>
        <v>0</v>
      </c>
      <c r="N226" s="185"/>
      <c r="O226" s="200">
        <f t="shared" si="46"/>
        <v>0</v>
      </c>
      <c r="P226" s="190"/>
      <c r="Q226" s="121"/>
      <c r="R226" s="190"/>
      <c r="S226" s="119"/>
      <c r="T226" s="201">
        <f t="shared" si="47"/>
        <v>0</v>
      </c>
      <c r="U226" s="184" t="e">
        <f t="shared" si="48"/>
        <v>#DIV/0!</v>
      </c>
      <c r="V226" s="227">
        <f t="shared" si="49"/>
        <v>0</v>
      </c>
      <c r="W226" s="115">
        <f t="shared" si="50"/>
      </c>
      <c r="X226" s="115">
        <f t="shared" si="51"/>
      </c>
      <c r="Y226" s="115">
        <f t="shared" si="52"/>
      </c>
      <c r="Z226" s="115">
        <f t="shared" si="52"/>
      </c>
      <c r="AA226" s="208">
        <f t="shared" si="53"/>
        <v>0</v>
      </c>
      <c r="AB226" s="116">
        <f t="shared" si="54"/>
        <v>0</v>
      </c>
      <c r="AC226" s="116">
        <f t="shared" si="55"/>
        <v>0</v>
      </c>
      <c r="AD226" s="181" t="e">
        <f t="shared" si="56"/>
        <v>#DIV/0!</v>
      </c>
    </row>
    <row r="227" spans="6:30" ht="12.75">
      <c r="F227" s="113"/>
      <c r="G227" s="113"/>
      <c r="H227" s="113"/>
      <c r="I227" s="113"/>
      <c r="J227" s="113"/>
      <c r="K227" s="120">
        <f t="shared" si="44"/>
        <v>0</v>
      </c>
      <c r="L227" s="120">
        <f t="shared" si="45"/>
        <v>0</v>
      </c>
      <c r="M227" s="215">
        <f t="shared" si="43"/>
        <v>0</v>
      </c>
      <c r="N227" s="185"/>
      <c r="O227" s="200">
        <f t="shared" si="46"/>
        <v>0</v>
      </c>
      <c r="P227" s="190"/>
      <c r="Q227" s="121"/>
      <c r="R227" s="190"/>
      <c r="S227" s="119"/>
      <c r="T227" s="201">
        <f t="shared" si="47"/>
        <v>0</v>
      </c>
      <c r="U227" s="184" t="e">
        <f t="shared" si="48"/>
        <v>#DIV/0!</v>
      </c>
      <c r="V227" s="227">
        <f t="shared" si="49"/>
        <v>0</v>
      </c>
      <c r="W227" s="115">
        <f t="shared" si="50"/>
      </c>
      <c r="X227" s="115">
        <f t="shared" si="51"/>
      </c>
      <c r="Y227" s="115">
        <f t="shared" si="52"/>
      </c>
      <c r="Z227" s="115">
        <f t="shared" si="52"/>
      </c>
      <c r="AA227" s="208">
        <f t="shared" si="53"/>
        <v>0</v>
      </c>
      <c r="AB227" s="116">
        <f t="shared" si="54"/>
        <v>0</v>
      </c>
      <c r="AC227" s="116">
        <f t="shared" si="55"/>
        <v>0</v>
      </c>
      <c r="AD227" s="181" t="e">
        <f t="shared" si="56"/>
        <v>#DIV/0!</v>
      </c>
    </row>
    <row r="228" spans="6:30" ht="12.75">
      <c r="F228" s="113"/>
      <c r="G228" s="113"/>
      <c r="H228" s="113"/>
      <c r="I228" s="113"/>
      <c r="J228" s="113"/>
      <c r="K228" s="120">
        <f t="shared" si="44"/>
        <v>0</v>
      </c>
      <c r="L228" s="120">
        <f t="shared" si="45"/>
        <v>0</v>
      </c>
      <c r="M228" s="215">
        <f t="shared" si="43"/>
        <v>0</v>
      </c>
      <c r="N228" s="185"/>
      <c r="O228" s="200">
        <f t="shared" si="46"/>
        <v>0</v>
      </c>
      <c r="P228" s="190"/>
      <c r="Q228" s="121"/>
      <c r="R228" s="190"/>
      <c r="S228" s="119"/>
      <c r="T228" s="201">
        <f t="shared" si="47"/>
        <v>0</v>
      </c>
      <c r="U228" s="184" t="e">
        <f t="shared" si="48"/>
        <v>#DIV/0!</v>
      </c>
      <c r="V228" s="227">
        <f t="shared" si="49"/>
        <v>0</v>
      </c>
      <c r="W228" s="115">
        <f t="shared" si="50"/>
      </c>
      <c r="X228" s="115">
        <f t="shared" si="51"/>
      </c>
      <c r="Y228" s="115">
        <f t="shared" si="52"/>
      </c>
      <c r="Z228" s="115">
        <f t="shared" si="52"/>
      </c>
      <c r="AA228" s="208">
        <f t="shared" si="53"/>
        <v>0</v>
      </c>
      <c r="AB228" s="116">
        <f t="shared" si="54"/>
        <v>0</v>
      </c>
      <c r="AC228" s="116">
        <f t="shared" si="55"/>
        <v>0</v>
      </c>
      <c r="AD228" s="181" t="e">
        <f t="shared" si="56"/>
        <v>#DIV/0!</v>
      </c>
    </row>
    <row r="229" spans="6:30" ht="12.75">
      <c r="F229" s="113"/>
      <c r="G229" s="113"/>
      <c r="H229" s="113"/>
      <c r="I229" s="113"/>
      <c r="J229" s="113"/>
      <c r="K229" s="120">
        <f t="shared" si="44"/>
        <v>0</v>
      </c>
      <c r="L229" s="120">
        <f t="shared" si="45"/>
        <v>0</v>
      </c>
      <c r="M229" s="215">
        <f t="shared" si="43"/>
        <v>0</v>
      </c>
      <c r="N229" s="185"/>
      <c r="O229" s="200">
        <f t="shared" si="46"/>
        <v>0</v>
      </c>
      <c r="P229" s="190"/>
      <c r="Q229" s="121"/>
      <c r="R229" s="190"/>
      <c r="S229" s="119"/>
      <c r="T229" s="201">
        <f t="shared" si="47"/>
        <v>0</v>
      </c>
      <c r="U229" s="184" t="e">
        <f t="shared" si="48"/>
        <v>#DIV/0!</v>
      </c>
      <c r="V229" s="227">
        <f t="shared" si="49"/>
        <v>0</v>
      </c>
      <c r="W229" s="115">
        <f t="shared" si="50"/>
      </c>
      <c r="X229" s="115">
        <f t="shared" si="51"/>
      </c>
      <c r="Y229" s="115">
        <f t="shared" si="52"/>
      </c>
      <c r="Z229" s="115">
        <f t="shared" si="52"/>
      </c>
      <c r="AA229" s="208">
        <f t="shared" si="53"/>
        <v>0</v>
      </c>
      <c r="AB229" s="116">
        <f t="shared" si="54"/>
        <v>0</v>
      </c>
      <c r="AC229" s="116">
        <f t="shared" si="55"/>
        <v>0</v>
      </c>
      <c r="AD229" s="181" t="e">
        <f t="shared" si="56"/>
        <v>#DIV/0!</v>
      </c>
    </row>
    <row r="230" spans="6:30" ht="12.75">
      <c r="F230" s="113"/>
      <c r="G230" s="113"/>
      <c r="H230" s="113"/>
      <c r="I230" s="113"/>
      <c r="J230" s="113"/>
      <c r="K230" s="120">
        <f t="shared" si="44"/>
        <v>0</v>
      </c>
      <c r="L230" s="120">
        <f t="shared" si="45"/>
        <v>0</v>
      </c>
      <c r="M230" s="215">
        <f t="shared" si="43"/>
        <v>0</v>
      </c>
      <c r="N230" s="185"/>
      <c r="O230" s="200">
        <f t="shared" si="46"/>
        <v>0</v>
      </c>
      <c r="P230" s="190"/>
      <c r="Q230" s="121"/>
      <c r="R230" s="190"/>
      <c r="S230" s="119"/>
      <c r="T230" s="201">
        <f t="shared" si="47"/>
        <v>0</v>
      </c>
      <c r="U230" s="184" t="e">
        <f t="shared" si="48"/>
        <v>#DIV/0!</v>
      </c>
      <c r="V230" s="227">
        <f t="shared" si="49"/>
        <v>0</v>
      </c>
      <c r="W230" s="115">
        <f t="shared" si="50"/>
      </c>
      <c r="X230" s="115">
        <f t="shared" si="51"/>
      </c>
      <c r="Y230" s="115">
        <f t="shared" si="52"/>
      </c>
      <c r="Z230" s="115">
        <f t="shared" si="52"/>
      </c>
      <c r="AA230" s="208">
        <f t="shared" si="53"/>
        <v>0</v>
      </c>
      <c r="AB230" s="116">
        <f t="shared" si="54"/>
        <v>0</v>
      </c>
      <c r="AC230" s="116">
        <f t="shared" si="55"/>
        <v>0</v>
      </c>
      <c r="AD230" s="181" t="e">
        <f t="shared" si="56"/>
        <v>#DIV/0!</v>
      </c>
    </row>
    <row r="231" spans="6:30" ht="12.75">
      <c r="F231" s="113"/>
      <c r="G231" s="113"/>
      <c r="H231" s="113"/>
      <c r="I231" s="113"/>
      <c r="J231" s="113"/>
      <c r="K231" s="120">
        <f t="shared" si="44"/>
        <v>0</v>
      </c>
      <c r="L231" s="120">
        <f t="shared" si="45"/>
        <v>0</v>
      </c>
      <c r="M231" s="215">
        <f t="shared" si="43"/>
        <v>0</v>
      </c>
      <c r="N231" s="185"/>
      <c r="O231" s="200">
        <f t="shared" si="46"/>
        <v>0</v>
      </c>
      <c r="P231" s="190"/>
      <c r="Q231" s="121"/>
      <c r="R231" s="190"/>
      <c r="S231" s="119"/>
      <c r="T231" s="201">
        <f t="shared" si="47"/>
        <v>0</v>
      </c>
      <c r="U231" s="184" t="e">
        <f t="shared" si="48"/>
        <v>#DIV/0!</v>
      </c>
      <c r="V231" s="227">
        <f t="shared" si="49"/>
        <v>0</v>
      </c>
      <c r="W231" s="115">
        <f t="shared" si="50"/>
      </c>
      <c r="X231" s="115">
        <f t="shared" si="51"/>
      </c>
      <c r="Y231" s="115">
        <f t="shared" si="52"/>
      </c>
      <c r="Z231" s="115">
        <f t="shared" si="52"/>
      </c>
      <c r="AA231" s="208">
        <f t="shared" si="53"/>
        <v>0</v>
      </c>
      <c r="AB231" s="116">
        <f t="shared" si="54"/>
        <v>0</v>
      </c>
      <c r="AC231" s="116">
        <f t="shared" si="55"/>
        <v>0</v>
      </c>
      <c r="AD231" s="181" t="e">
        <f t="shared" si="56"/>
        <v>#DIV/0!</v>
      </c>
    </row>
    <row r="232" spans="6:30" ht="12.75">
      <c r="F232" s="113"/>
      <c r="G232" s="113"/>
      <c r="H232" s="113"/>
      <c r="I232" s="113"/>
      <c r="J232" s="113"/>
      <c r="K232" s="120">
        <f t="shared" si="44"/>
        <v>0</v>
      </c>
      <c r="L232" s="120">
        <f t="shared" si="45"/>
        <v>0</v>
      </c>
      <c r="M232" s="215">
        <f t="shared" si="43"/>
        <v>0</v>
      </c>
      <c r="N232" s="185"/>
      <c r="O232" s="200">
        <f t="shared" si="46"/>
        <v>0</v>
      </c>
      <c r="P232" s="190"/>
      <c r="Q232" s="121"/>
      <c r="R232" s="190"/>
      <c r="S232" s="119"/>
      <c r="T232" s="201">
        <f t="shared" si="47"/>
        <v>0</v>
      </c>
      <c r="U232" s="184" t="e">
        <f t="shared" si="48"/>
        <v>#DIV/0!</v>
      </c>
      <c r="V232" s="227">
        <f t="shared" si="49"/>
        <v>0</v>
      </c>
      <c r="W232" s="115">
        <f t="shared" si="50"/>
      </c>
      <c r="X232" s="115">
        <f t="shared" si="51"/>
      </c>
      <c r="Y232" s="115">
        <f t="shared" si="52"/>
      </c>
      <c r="Z232" s="115">
        <f t="shared" si="52"/>
      </c>
      <c r="AA232" s="208">
        <f t="shared" si="53"/>
        <v>0</v>
      </c>
      <c r="AB232" s="116">
        <f t="shared" si="54"/>
        <v>0</v>
      </c>
      <c r="AC232" s="116">
        <f t="shared" si="55"/>
        <v>0</v>
      </c>
      <c r="AD232" s="181" t="e">
        <f t="shared" si="56"/>
        <v>#DIV/0!</v>
      </c>
    </row>
    <row r="233" spans="6:30" ht="12.75">
      <c r="F233" s="113"/>
      <c r="G233" s="113"/>
      <c r="H233" s="113"/>
      <c r="I233" s="113"/>
      <c r="J233" s="113"/>
      <c r="K233" s="120">
        <f t="shared" si="44"/>
        <v>0</v>
      </c>
      <c r="L233" s="120">
        <f t="shared" si="45"/>
        <v>0</v>
      </c>
      <c r="M233" s="215">
        <f t="shared" si="43"/>
        <v>0</v>
      </c>
      <c r="N233" s="185"/>
      <c r="O233" s="200">
        <f t="shared" si="46"/>
        <v>0</v>
      </c>
      <c r="P233" s="190"/>
      <c r="Q233" s="121"/>
      <c r="R233" s="190"/>
      <c r="S233" s="119"/>
      <c r="T233" s="201">
        <f t="shared" si="47"/>
        <v>0</v>
      </c>
      <c r="U233" s="184" t="e">
        <f t="shared" si="48"/>
        <v>#DIV/0!</v>
      </c>
      <c r="V233" s="227">
        <f t="shared" si="49"/>
        <v>0</v>
      </c>
      <c r="W233" s="115">
        <f t="shared" si="50"/>
      </c>
      <c r="X233" s="115">
        <f t="shared" si="51"/>
      </c>
      <c r="Y233" s="115">
        <f t="shared" si="52"/>
      </c>
      <c r="Z233" s="115">
        <f t="shared" si="52"/>
      </c>
      <c r="AA233" s="208">
        <f t="shared" si="53"/>
        <v>0</v>
      </c>
      <c r="AB233" s="116">
        <f t="shared" si="54"/>
        <v>0</v>
      </c>
      <c r="AC233" s="116">
        <f t="shared" si="55"/>
        <v>0</v>
      </c>
      <c r="AD233" s="181" t="e">
        <f t="shared" si="56"/>
        <v>#DIV/0!</v>
      </c>
    </row>
    <row r="234" spans="6:30" ht="12.75">
      <c r="F234" s="113"/>
      <c r="G234" s="113"/>
      <c r="H234" s="113"/>
      <c r="I234" s="113"/>
      <c r="J234" s="113"/>
      <c r="K234" s="120">
        <f t="shared" si="44"/>
        <v>0</v>
      </c>
      <c r="L234" s="120">
        <f t="shared" si="45"/>
        <v>0</v>
      </c>
      <c r="M234" s="215">
        <f t="shared" si="43"/>
        <v>0</v>
      </c>
      <c r="N234" s="185"/>
      <c r="O234" s="200">
        <f t="shared" si="46"/>
        <v>0</v>
      </c>
      <c r="P234" s="190"/>
      <c r="Q234" s="121"/>
      <c r="R234" s="190"/>
      <c r="S234" s="119"/>
      <c r="T234" s="201">
        <f t="shared" si="47"/>
        <v>0</v>
      </c>
      <c r="U234" s="184" t="e">
        <f t="shared" si="48"/>
        <v>#DIV/0!</v>
      </c>
      <c r="V234" s="227">
        <f t="shared" si="49"/>
        <v>0</v>
      </c>
      <c r="W234" s="115">
        <f t="shared" si="50"/>
      </c>
      <c r="X234" s="115">
        <f t="shared" si="51"/>
      </c>
      <c r="Y234" s="115">
        <f t="shared" si="52"/>
      </c>
      <c r="Z234" s="115">
        <f t="shared" si="52"/>
      </c>
      <c r="AA234" s="208">
        <f t="shared" si="53"/>
        <v>0</v>
      </c>
      <c r="AB234" s="116">
        <f t="shared" si="54"/>
        <v>0</v>
      </c>
      <c r="AC234" s="116">
        <f t="shared" si="55"/>
        <v>0</v>
      </c>
      <c r="AD234" s="181" t="e">
        <f t="shared" si="56"/>
        <v>#DIV/0!</v>
      </c>
    </row>
    <row r="235" spans="6:30" ht="12.75">
      <c r="F235" s="113"/>
      <c r="G235" s="113"/>
      <c r="H235" s="113"/>
      <c r="I235" s="113"/>
      <c r="J235" s="113"/>
      <c r="K235" s="120">
        <f t="shared" si="44"/>
        <v>0</v>
      </c>
      <c r="L235" s="120">
        <f t="shared" si="45"/>
        <v>0</v>
      </c>
      <c r="M235" s="215">
        <f t="shared" si="43"/>
        <v>0</v>
      </c>
      <c r="N235" s="185"/>
      <c r="O235" s="200">
        <f t="shared" si="46"/>
        <v>0</v>
      </c>
      <c r="P235" s="190"/>
      <c r="Q235" s="121"/>
      <c r="R235" s="190"/>
      <c r="S235" s="119"/>
      <c r="T235" s="201">
        <f t="shared" si="47"/>
        <v>0</v>
      </c>
      <c r="U235" s="184" t="e">
        <f t="shared" si="48"/>
        <v>#DIV/0!</v>
      </c>
      <c r="V235" s="227">
        <f t="shared" si="49"/>
        <v>0</v>
      </c>
      <c r="W235" s="115">
        <f t="shared" si="50"/>
      </c>
      <c r="X235" s="115">
        <f t="shared" si="51"/>
      </c>
      <c r="Y235" s="115">
        <f t="shared" si="52"/>
      </c>
      <c r="Z235" s="115">
        <f t="shared" si="52"/>
      </c>
      <c r="AA235" s="208">
        <f t="shared" si="53"/>
        <v>0</v>
      </c>
      <c r="AB235" s="116">
        <f t="shared" si="54"/>
        <v>0</v>
      </c>
      <c r="AC235" s="116">
        <f t="shared" si="55"/>
        <v>0</v>
      </c>
      <c r="AD235" s="181" t="e">
        <f t="shared" si="56"/>
        <v>#DIV/0!</v>
      </c>
    </row>
    <row r="236" spans="6:30" ht="12.75">
      <c r="F236" s="113"/>
      <c r="G236" s="113"/>
      <c r="H236" s="113"/>
      <c r="I236" s="113"/>
      <c r="J236" s="113"/>
      <c r="K236" s="120">
        <f t="shared" si="44"/>
        <v>0</v>
      </c>
      <c r="L236" s="120">
        <f t="shared" si="45"/>
        <v>0</v>
      </c>
      <c r="M236" s="215">
        <f t="shared" si="43"/>
        <v>0</v>
      </c>
      <c r="N236" s="185"/>
      <c r="O236" s="200">
        <f t="shared" si="46"/>
        <v>0</v>
      </c>
      <c r="P236" s="190"/>
      <c r="Q236" s="121"/>
      <c r="R236" s="190"/>
      <c r="S236" s="119"/>
      <c r="T236" s="201">
        <f t="shared" si="47"/>
        <v>0</v>
      </c>
      <c r="U236" s="184" t="e">
        <f t="shared" si="48"/>
        <v>#DIV/0!</v>
      </c>
      <c r="V236" s="227">
        <f t="shared" si="49"/>
        <v>0</v>
      </c>
      <c r="W236" s="115">
        <f t="shared" si="50"/>
      </c>
      <c r="X236" s="115">
        <f t="shared" si="51"/>
      </c>
      <c r="Y236" s="115">
        <f t="shared" si="52"/>
      </c>
      <c r="Z236" s="115">
        <f t="shared" si="52"/>
      </c>
      <c r="AA236" s="208">
        <f t="shared" si="53"/>
        <v>0</v>
      </c>
      <c r="AB236" s="116">
        <f t="shared" si="54"/>
        <v>0</v>
      </c>
      <c r="AC236" s="116">
        <f t="shared" si="55"/>
        <v>0</v>
      </c>
      <c r="AD236" s="181" t="e">
        <f t="shared" si="56"/>
        <v>#DIV/0!</v>
      </c>
    </row>
    <row r="237" spans="6:30" ht="12.75">
      <c r="F237" s="113"/>
      <c r="G237" s="113"/>
      <c r="H237" s="113"/>
      <c r="I237" s="113"/>
      <c r="J237" s="113"/>
      <c r="K237" s="120">
        <f t="shared" si="44"/>
        <v>0</v>
      </c>
      <c r="L237" s="120">
        <f t="shared" si="45"/>
        <v>0</v>
      </c>
      <c r="M237" s="215">
        <f t="shared" si="43"/>
        <v>0</v>
      </c>
      <c r="N237" s="185"/>
      <c r="O237" s="200">
        <f t="shared" si="46"/>
        <v>0</v>
      </c>
      <c r="P237" s="190"/>
      <c r="Q237" s="121"/>
      <c r="R237" s="190"/>
      <c r="S237" s="119"/>
      <c r="T237" s="201">
        <f t="shared" si="47"/>
        <v>0</v>
      </c>
      <c r="U237" s="184" t="e">
        <f t="shared" si="48"/>
        <v>#DIV/0!</v>
      </c>
      <c r="V237" s="227">
        <f t="shared" si="49"/>
        <v>0</v>
      </c>
      <c r="W237" s="115">
        <f t="shared" si="50"/>
      </c>
      <c r="X237" s="115">
        <f t="shared" si="51"/>
      </c>
      <c r="Y237" s="115">
        <f t="shared" si="52"/>
      </c>
      <c r="Z237" s="115">
        <f t="shared" si="52"/>
      </c>
      <c r="AA237" s="208">
        <f t="shared" si="53"/>
        <v>0</v>
      </c>
      <c r="AB237" s="116">
        <f t="shared" si="54"/>
        <v>0</v>
      </c>
      <c r="AC237" s="116">
        <f t="shared" si="55"/>
        <v>0</v>
      </c>
      <c r="AD237" s="181" t="e">
        <f t="shared" si="56"/>
        <v>#DIV/0!</v>
      </c>
    </row>
    <row r="238" spans="6:30" ht="12.75">
      <c r="F238" s="113"/>
      <c r="G238" s="113"/>
      <c r="H238" s="113"/>
      <c r="I238" s="113"/>
      <c r="J238" s="113"/>
      <c r="K238" s="120">
        <f t="shared" si="44"/>
        <v>0</v>
      </c>
      <c r="L238" s="120">
        <f t="shared" si="45"/>
        <v>0</v>
      </c>
      <c r="M238" s="215">
        <f t="shared" si="43"/>
        <v>0</v>
      </c>
      <c r="N238" s="185"/>
      <c r="O238" s="200">
        <f t="shared" si="46"/>
        <v>0</v>
      </c>
      <c r="P238" s="190"/>
      <c r="Q238" s="121"/>
      <c r="R238" s="190"/>
      <c r="S238" s="119"/>
      <c r="T238" s="201">
        <f t="shared" si="47"/>
        <v>0</v>
      </c>
      <c r="U238" s="184" t="e">
        <f t="shared" si="48"/>
        <v>#DIV/0!</v>
      </c>
      <c r="V238" s="227">
        <f t="shared" si="49"/>
        <v>0</v>
      </c>
      <c r="W238" s="115">
        <f t="shared" si="50"/>
      </c>
      <c r="X238" s="115">
        <f t="shared" si="51"/>
      </c>
      <c r="Y238" s="115">
        <f t="shared" si="52"/>
      </c>
      <c r="Z238" s="115">
        <f t="shared" si="52"/>
      </c>
      <c r="AA238" s="208">
        <f t="shared" si="53"/>
        <v>0</v>
      </c>
      <c r="AB238" s="116">
        <f t="shared" si="54"/>
        <v>0</v>
      </c>
      <c r="AC238" s="116">
        <f t="shared" si="55"/>
        <v>0</v>
      </c>
      <c r="AD238" s="181" t="e">
        <f t="shared" si="56"/>
        <v>#DIV/0!</v>
      </c>
    </row>
    <row r="239" spans="6:30" ht="12.75">
      <c r="F239" s="113"/>
      <c r="G239" s="113"/>
      <c r="H239" s="113"/>
      <c r="I239" s="113"/>
      <c r="J239" s="113"/>
      <c r="K239" s="120">
        <f t="shared" si="44"/>
        <v>0</v>
      </c>
      <c r="L239" s="120">
        <f t="shared" si="45"/>
        <v>0</v>
      </c>
      <c r="M239" s="215">
        <f t="shared" si="43"/>
        <v>0</v>
      </c>
      <c r="N239" s="185"/>
      <c r="O239" s="200">
        <f t="shared" si="46"/>
        <v>0</v>
      </c>
      <c r="P239" s="190"/>
      <c r="Q239" s="121"/>
      <c r="R239" s="190"/>
      <c r="S239" s="119"/>
      <c r="T239" s="201">
        <f t="shared" si="47"/>
        <v>0</v>
      </c>
      <c r="U239" s="184" t="e">
        <f t="shared" si="48"/>
        <v>#DIV/0!</v>
      </c>
      <c r="V239" s="227">
        <f t="shared" si="49"/>
        <v>0</v>
      </c>
      <c r="W239" s="115">
        <f t="shared" si="50"/>
      </c>
      <c r="X239" s="115">
        <f t="shared" si="51"/>
      </c>
      <c r="Y239" s="115">
        <f t="shared" si="52"/>
      </c>
      <c r="Z239" s="115">
        <f t="shared" si="52"/>
      </c>
      <c r="AA239" s="208">
        <f t="shared" si="53"/>
        <v>0</v>
      </c>
      <c r="AB239" s="116">
        <f t="shared" si="54"/>
        <v>0</v>
      </c>
      <c r="AC239" s="116">
        <f t="shared" si="55"/>
        <v>0</v>
      </c>
      <c r="AD239" s="181" t="e">
        <f t="shared" si="56"/>
        <v>#DIV/0!</v>
      </c>
    </row>
    <row r="240" spans="6:30" ht="12.75">
      <c r="F240" s="113"/>
      <c r="G240" s="113"/>
      <c r="H240" s="113"/>
      <c r="I240" s="113"/>
      <c r="J240" s="113"/>
      <c r="K240" s="120">
        <f t="shared" si="44"/>
        <v>0</v>
      </c>
      <c r="L240" s="120">
        <f t="shared" si="45"/>
        <v>0</v>
      </c>
      <c r="M240" s="215">
        <f t="shared" si="43"/>
        <v>0</v>
      </c>
      <c r="N240" s="185"/>
      <c r="O240" s="200">
        <f t="shared" si="46"/>
        <v>0</v>
      </c>
      <c r="P240" s="190"/>
      <c r="Q240" s="121"/>
      <c r="R240" s="190"/>
      <c r="S240" s="119"/>
      <c r="T240" s="201">
        <f t="shared" si="47"/>
        <v>0</v>
      </c>
      <c r="U240" s="184" t="e">
        <f t="shared" si="48"/>
        <v>#DIV/0!</v>
      </c>
      <c r="V240" s="227">
        <f t="shared" si="49"/>
        <v>0</v>
      </c>
      <c r="W240" s="115">
        <f t="shared" si="50"/>
      </c>
      <c r="X240" s="115">
        <f t="shared" si="51"/>
      </c>
      <c r="Y240" s="115">
        <f t="shared" si="52"/>
      </c>
      <c r="Z240" s="115">
        <f t="shared" si="52"/>
      </c>
      <c r="AA240" s="208">
        <f t="shared" si="53"/>
        <v>0</v>
      </c>
      <c r="AB240" s="116">
        <f t="shared" si="54"/>
        <v>0</v>
      </c>
      <c r="AC240" s="116">
        <f t="shared" si="55"/>
        <v>0</v>
      </c>
      <c r="AD240" s="181" t="e">
        <f t="shared" si="56"/>
        <v>#DIV/0!</v>
      </c>
    </row>
    <row r="241" spans="6:30" ht="12.75">
      <c r="F241" s="113"/>
      <c r="G241" s="113"/>
      <c r="H241" s="113"/>
      <c r="I241" s="113"/>
      <c r="J241" s="113"/>
      <c r="K241" s="120">
        <f t="shared" si="44"/>
        <v>0</v>
      </c>
      <c r="L241" s="120">
        <f t="shared" si="45"/>
        <v>0</v>
      </c>
      <c r="M241" s="215">
        <f t="shared" si="43"/>
        <v>0</v>
      </c>
      <c r="N241" s="185"/>
      <c r="O241" s="200">
        <f t="shared" si="46"/>
        <v>0</v>
      </c>
      <c r="P241" s="190"/>
      <c r="Q241" s="121"/>
      <c r="R241" s="190"/>
      <c r="S241" s="119"/>
      <c r="T241" s="201">
        <f t="shared" si="47"/>
        <v>0</v>
      </c>
      <c r="U241" s="184" t="e">
        <f t="shared" si="48"/>
        <v>#DIV/0!</v>
      </c>
      <c r="V241" s="227">
        <f t="shared" si="49"/>
        <v>0</v>
      </c>
      <c r="W241" s="115">
        <f t="shared" si="50"/>
      </c>
      <c r="X241" s="115">
        <f t="shared" si="51"/>
      </c>
      <c r="Y241" s="115">
        <f t="shared" si="52"/>
      </c>
      <c r="Z241" s="115">
        <f t="shared" si="52"/>
      </c>
      <c r="AA241" s="208">
        <f t="shared" si="53"/>
        <v>0</v>
      </c>
      <c r="AB241" s="116">
        <f t="shared" si="54"/>
        <v>0</v>
      </c>
      <c r="AC241" s="116">
        <f t="shared" si="55"/>
        <v>0</v>
      </c>
      <c r="AD241" s="181" t="e">
        <f t="shared" si="56"/>
        <v>#DIV/0!</v>
      </c>
    </row>
    <row r="242" spans="6:30" ht="12.75">
      <c r="F242" s="113"/>
      <c r="G242" s="113"/>
      <c r="H242" s="113"/>
      <c r="I242" s="113"/>
      <c r="J242" s="113"/>
      <c r="K242" s="120">
        <f t="shared" si="44"/>
        <v>0</v>
      </c>
      <c r="L242" s="120">
        <f t="shared" si="45"/>
        <v>0</v>
      </c>
      <c r="M242" s="215">
        <f t="shared" si="43"/>
        <v>0</v>
      </c>
      <c r="N242" s="185"/>
      <c r="O242" s="200">
        <f t="shared" si="46"/>
        <v>0</v>
      </c>
      <c r="P242" s="190"/>
      <c r="Q242" s="121"/>
      <c r="R242" s="190"/>
      <c r="S242" s="119"/>
      <c r="T242" s="201">
        <f t="shared" si="47"/>
        <v>0</v>
      </c>
      <c r="U242" s="184" t="e">
        <f t="shared" si="48"/>
        <v>#DIV/0!</v>
      </c>
      <c r="V242" s="227">
        <f t="shared" si="49"/>
        <v>0</v>
      </c>
      <c r="W242" s="115">
        <f t="shared" si="50"/>
      </c>
      <c r="X242" s="115">
        <f t="shared" si="51"/>
      </c>
      <c r="Y242" s="115">
        <f t="shared" si="52"/>
      </c>
      <c r="Z242" s="115">
        <f t="shared" si="52"/>
      </c>
      <c r="AA242" s="208">
        <f t="shared" si="53"/>
        <v>0</v>
      </c>
      <c r="AB242" s="116">
        <f t="shared" si="54"/>
        <v>0</v>
      </c>
      <c r="AC242" s="116">
        <f t="shared" si="55"/>
        <v>0</v>
      </c>
      <c r="AD242" s="181" t="e">
        <f t="shared" si="56"/>
        <v>#DIV/0!</v>
      </c>
    </row>
    <row r="243" spans="6:30" ht="12.75">
      <c r="F243" s="113"/>
      <c r="G243" s="113"/>
      <c r="H243" s="113"/>
      <c r="I243" s="113"/>
      <c r="J243" s="113"/>
      <c r="K243" s="120">
        <f t="shared" si="44"/>
        <v>0</v>
      </c>
      <c r="L243" s="120">
        <f t="shared" si="45"/>
        <v>0</v>
      </c>
      <c r="M243" s="215">
        <f t="shared" si="43"/>
        <v>0</v>
      </c>
      <c r="N243" s="185"/>
      <c r="O243" s="200">
        <f t="shared" si="46"/>
        <v>0</v>
      </c>
      <c r="P243" s="190"/>
      <c r="Q243" s="121"/>
      <c r="R243" s="190"/>
      <c r="S243" s="119"/>
      <c r="T243" s="201">
        <f t="shared" si="47"/>
        <v>0</v>
      </c>
      <c r="U243" s="184" t="e">
        <f t="shared" si="48"/>
        <v>#DIV/0!</v>
      </c>
      <c r="V243" s="227">
        <f t="shared" si="49"/>
        <v>0</v>
      </c>
      <c r="W243" s="115">
        <f t="shared" si="50"/>
      </c>
      <c r="X243" s="115">
        <f t="shared" si="51"/>
      </c>
      <c r="Y243" s="115">
        <f t="shared" si="52"/>
      </c>
      <c r="Z243" s="115">
        <f t="shared" si="52"/>
      </c>
      <c r="AA243" s="208">
        <f t="shared" si="53"/>
        <v>0</v>
      </c>
      <c r="AB243" s="116">
        <f t="shared" si="54"/>
        <v>0</v>
      </c>
      <c r="AC243" s="116">
        <f t="shared" si="55"/>
        <v>0</v>
      </c>
      <c r="AD243" s="181" t="e">
        <f t="shared" si="56"/>
        <v>#DIV/0!</v>
      </c>
    </row>
    <row r="244" spans="6:30" ht="12.75">
      <c r="F244" s="113"/>
      <c r="G244" s="113"/>
      <c r="H244" s="113"/>
      <c r="I244" s="113"/>
      <c r="J244" s="113"/>
      <c r="K244" s="120">
        <f t="shared" si="44"/>
        <v>0</v>
      </c>
      <c r="L244" s="120">
        <f t="shared" si="45"/>
        <v>0</v>
      </c>
      <c r="M244" s="215">
        <f t="shared" si="43"/>
        <v>0</v>
      </c>
      <c r="N244" s="185"/>
      <c r="O244" s="200">
        <f t="shared" si="46"/>
        <v>0</v>
      </c>
      <c r="P244" s="190"/>
      <c r="Q244" s="121"/>
      <c r="R244" s="190"/>
      <c r="S244" s="119"/>
      <c r="T244" s="201">
        <f t="shared" si="47"/>
        <v>0</v>
      </c>
      <c r="U244" s="184" t="e">
        <f t="shared" si="48"/>
        <v>#DIV/0!</v>
      </c>
      <c r="V244" s="227">
        <f t="shared" si="49"/>
        <v>0</v>
      </c>
      <c r="W244" s="115">
        <f t="shared" si="50"/>
      </c>
      <c r="X244" s="115">
        <f t="shared" si="51"/>
      </c>
      <c r="Y244" s="115">
        <f t="shared" si="52"/>
      </c>
      <c r="Z244" s="115">
        <f t="shared" si="52"/>
      </c>
      <c r="AA244" s="208">
        <f t="shared" si="53"/>
        <v>0</v>
      </c>
      <c r="AB244" s="116">
        <f t="shared" si="54"/>
        <v>0</v>
      </c>
      <c r="AC244" s="116">
        <f t="shared" si="55"/>
        <v>0</v>
      </c>
      <c r="AD244" s="181" t="e">
        <f t="shared" si="56"/>
        <v>#DIV/0!</v>
      </c>
    </row>
    <row r="245" spans="6:30" ht="12.75">
      <c r="F245" s="113"/>
      <c r="G245" s="113"/>
      <c r="H245" s="113"/>
      <c r="I245" s="113"/>
      <c r="J245" s="113"/>
      <c r="K245" s="120">
        <f t="shared" si="44"/>
        <v>0</v>
      </c>
      <c r="L245" s="120">
        <f t="shared" si="45"/>
        <v>0</v>
      </c>
      <c r="M245" s="215">
        <f t="shared" si="43"/>
        <v>0</v>
      </c>
      <c r="N245" s="185"/>
      <c r="O245" s="200">
        <f t="shared" si="46"/>
        <v>0</v>
      </c>
      <c r="P245" s="190"/>
      <c r="Q245" s="121"/>
      <c r="R245" s="190"/>
      <c r="S245" s="119"/>
      <c r="T245" s="201">
        <f t="shared" si="47"/>
        <v>0</v>
      </c>
      <c r="U245" s="184" t="e">
        <f t="shared" si="48"/>
        <v>#DIV/0!</v>
      </c>
      <c r="V245" s="227">
        <f t="shared" si="49"/>
        <v>0</v>
      </c>
      <c r="W245" s="115">
        <f t="shared" si="50"/>
      </c>
      <c r="X245" s="115">
        <f t="shared" si="51"/>
      </c>
      <c r="Y245" s="115">
        <f t="shared" si="52"/>
      </c>
      <c r="Z245" s="115">
        <f t="shared" si="52"/>
      </c>
      <c r="AA245" s="208">
        <f t="shared" si="53"/>
        <v>0</v>
      </c>
      <c r="AB245" s="116">
        <f t="shared" si="54"/>
        <v>0</v>
      </c>
      <c r="AC245" s="116">
        <f t="shared" si="55"/>
        <v>0</v>
      </c>
      <c r="AD245" s="181" t="e">
        <f t="shared" si="56"/>
        <v>#DIV/0!</v>
      </c>
    </row>
    <row r="246" spans="6:30" ht="12.75">
      <c r="F246" s="113"/>
      <c r="G246" s="113"/>
      <c r="H246" s="113"/>
      <c r="I246" s="113"/>
      <c r="J246" s="113"/>
      <c r="K246" s="120">
        <f t="shared" si="44"/>
        <v>0</v>
      </c>
      <c r="L246" s="120">
        <f t="shared" si="45"/>
        <v>0</v>
      </c>
      <c r="M246" s="215">
        <f t="shared" si="43"/>
        <v>0</v>
      </c>
      <c r="N246" s="185"/>
      <c r="O246" s="200">
        <f t="shared" si="46"/>
        <v>0</v>
      </c>
      <c r="P246" s="190"/>
      <c r="Q246" s="121"/>
      <c r="R246" s="190"/>
      <c r="S246" s="119"/>
      <c r="T246" s="201">
        <f t="shared" si="47"/>
        <v>0</v>
      </c>
      <c r="U246" s="184" t="e">
        <f t="shared" si="48"/>
        <v>#DIV/0!</v>
      </c>
      <c r="V246" s="227">
        <f t="shared" si="49"/>
        <v>0</v>
      </c>
      <c r="W246" s="115">
        <f t="shared" si="50"/>
      </c>
      <c r="X246" s="115">
        <f t="shared" si="51"/>
      </c>
      <c r="Y246" s="115">
        <f t="shared" si="52"/>
      </c>
      <c r="Z246" s="115">
        <f t="shared" si="52"/>
      </c>
      <c r="AA246" s="208">
        <f t="shared" si="53"/>
        <v>0</v>
      </c>
      <c r="AB246" s="116">
        <f t="shared" si="54"/>
        <v>0</v>
      </c>
      <c r="AC246" s="116">
        <f t="shared" si="55"/>
        <v>0</v>
      </c>
      <c r="AD246" s="181" t="e">
        <f t="shared" si="56"/>
        <v>#DIV/0!</v>
      </c>
    </row>
    <row r="247" spans="6:30" ht="12.75">
      <c r="F247" s="113"/>
      <c r="G247" s="113"/>
      <c r="H247" s="113"/>
      <c r="I247" s="113"/>
      <c r="J247" s="113"/>
      <c r="K247" s="120">
        <f t="shared" si="44"/>
        <v>0</v>
      </c>
      <c r="L247" s="120">
        <f t="shared" si="45"/>
        <v>0</v>
      </c>
      <c r="M247" s="215">
        <f t="shared" si="43"/>
        <v>0</v>
      </c>
      <c r="N247" s="185"/>
      <c r="O247" s="200">
        <f t="shared" si="46"/>
        <v>0</v>
      </c>
      <c r="P247" s="190"/>
      <c r="Q247" s="121"/>
      <c r="R247" s="190"/>
      <c r="S247" s="119"/>
      <c r="T247" s="201">
        <f t="shared" si="47"/>
        <v>0</v>
      </c>
      <c r="U247" s="184" t="e">
        <f t="shared" si="48"/>
        <v>#DIV/0!</v>
      </c>
      <c r="V247" s="227">
        <f t="shared" si="49"/>
        <v>0</v>
      </c>
      <c r="W247" s="115">
        <f t="shared" si="50"/>
      </c>
      <c r="X247" s="115">
        <f t="shared" si="51"/>
      </c>
      <c r="Y247" s="115">
        <f t="shared" si="52"/>
      </c>
      <c r="Z247" s="115">
        <f t="shared" si="52"/>
      </c>
      <c r="AA247" s="208">
        <f t="shared" si="53"/>
        <v>0</v>
      </c>
      <c r="AB247" s="116">
        <f t="shared" si="54"/>
        <v>0</v>
      </c>
      <c r="AC247" s="116">
        <f t="shared" si="55"/>
        <v>0</v>
      </c>
      <c r="AD247" s="181" t="e">
        <f t="shared" si="56"/>
        <v>#DIV/0!</v>
      </c>
    </row>
    <row r="248" spans="6:30" ht="12.75">
      <c r="F248" s="113"/>
      <c r="G248" s="113"/>
      <c r="H248" s="113"/>
      <c r="I248" s="113"/>
      <c r="J248" s="113"/>
      <c r="K248" s="120">
        <f t="shared" si="44"/>
        <v>0</v>
      </c>
      <c r="L248" s="120">
        <f t="shared" si="45"/>
        <v>0</v>
      </c>
      <c r="M248" s="215">
        <f t="shared" si="43"/>
        <v>0</v>
      </c>
      <c r="N248" s="185"/>
      <c r="O248" s="200">
        <f t="shared" si="46"/>
        <v>0</v>
      </c>
      <c r="P248" s="190"/>
      <c r="Q248" s="121"/>
      <c r="R248" s="190"/>
      <c r="S248" s="119"/>
      <c r="T248" s="201">
        <f t="shared" si="47"/>
        <v>0</v>
      </c>
      <c r="U248" s="184" t="e">
        <f t="shared" si="48"/>
        <v>#DIV/0!</v>
      </c>
      <c r="V248" s="227">
        <f t="shared" si="49"/>
        <v>0</v>
      </c>
      <c r="W248" s="115">
        <f t="shared" si="50"/>
      </c>
      <c r="X248" s="115">
        <f t="shared" si="51"/>
      </c>
      <c r="Y248" s="115">
        <f t="shared" si="52"/>
      </c>
      <c r="Z248" s="115">
        <f t="shared" si="52"/>
      </c>
      <c r="AA248" s="208">
        <f t="shared" si="53"/>
        <v>0</v>
      </c>
      <c r="AB248" s="116">
        <f t="shared" si="54"/>
        <v>0</v>
      </c>
      <c r="AC248" s="116">
        <f t="shared" si="55"/>
        <v>0</v>
      </c>
      <c r="AD248" s="181" t="e">
        <f t="shared" si="56"/>
        <v>#DIV/0!</v>
      </c>
    </row>
    <row r="249" spans="6:30" ht="12.75">
      <c r="F249" s="113"/>
      <c r="G249" s="113"/>
      <c r="H249" s="113"/>
      <c r="I249" s="113"/>
      <c r="J249" s="113"/>
      <c r="K249" s="120">
        <f t="shared" si="44"/>
        <v>0</v>
      </c>
      <c r="L249" s="120">
        <f t="shared" si="45"/>
        <v>0</v>
      </c>
      <c r="M249" s="215">
        <f t="shared" si="43"/>
        <v>0</v>
      </c>
      <c r="N249" s="185"/>
      <c r="O249" s="200">
        <f t="shared" si="46"/>
        <v>0</v>
      </c>
      <c r="P249" s="190"/>
      <c r="Q249" s="121"/>
      <c r="R249" s="190"/>
      <c r="S249" s="119"/>
      <c r="T249" s="201">
        <f t="shared" si="47"/>
        <v>0</v>
      </c>
      <c r="U249" s="184" t="e">
        <f t="shared" si="48"/>
        <v>#DIV/0!</v>
      </c>
      <c r="V249" s="227">
        <f t="shared" si="49"/>
        <v>0</v>
      </c>
      <c r="W249" s="115">
        <f t="shared" si="50"/>
      </c>
      <c r="X249" s="115">
        <f t="shared" si="51"/>
      </c>
      <c r="Y249" s="115">
        <f t="shared" si="52"/>
      </c>
      <c r="Z249" s="115">
        <f t="shared" si="52"/>
      </c>
      <c r="AA249" s="208">
        <f t="shared" si="53"/>
        <v>0</v>
      </c>
      <c r="AB249" s="116">
        <f t="shared" si="54"/>
        <v>0</v>
      </c>
      <c r="AC249" s="116">
        <f t="shared" si="55"/>
        <v>0</v>
      </c>
      <c r="AD249" s="181" t="e">
        <f t="shared" si="56"/>
        <v>#DIV/0!</v>
      </c>
    </row>
    <row r="250" spans="6:30" ht="12.75">
      <c r="F250" s="113"/>
      <c r="G250" s="113"/>
      <c r="H250" s="113"/>
      <c r="I250" s="113"/>
      <c r="J250" s="113"/>
      <c r="K250" s="120">
        <f t="shared" si="44"/>
        <v>0</v>
      </c>
      <c r="L250" s="120">
        <f t="shared" si="45"/>
        <v>0</v>
      </c>
      <c r="M250" s="215">
        <f t="shared" si="43"/>
        <v>0</v>
      </c>
      <c r="N250" s="185"/>
      <c r="O250" s="200">
        <f t="shared" si="46"/>
        <v>0</v>
      </c>
      <c r="P250" s="190"/>
      <c r="Q250" s="121"/>
      <c r="R250" s="190"/>
      <c r="S250" s="119"/>
      <c r="T250" s="201">
        <f t="shared" si="47"/>
        <v>0</v>
      </c>
      <c r="U250" s="184" t="e">
        <f t="shared" si="48"/>
        <v>#DIV/0!</v>
      </c>
      <c r="V250" s="227">
        <f t="shared" si="49"/>
        <v>0</v>
      </c>
      <c r="W250" s="115">
        <f t="shared" si="50"/>
      </c>
      <c r="X250" s="115">
        <f t="shared" si="51"/>
      </c>
      <c r="Y250" s="115">
        <f t="shared" si="52"/>
      </c>
      <c r="Z250" s="115">
        <f t="shared" si="52"/>
      </c>
      <c r="AA250" s="208">
        <f t="shared" si="53"/>
        <v>0</v>
      </c>
      <c r="AB250" s="116">
        <f t="shared" si="54"/>
        <v>0</v>
      </c>
      <c r="AC250" s="116">
        <f t="shared" si="55"/>
        <v>0</v>
      </c>
      <c r="AD250" s="181" t="e">
        <f t="shared" si="56"/>
        <v>#DIV/0!</v>
      </c>
    </row>
    <row r="251" spans="6:30" ht="12.75">
      <c r="F251" s="113"/>
      <c r="G251" s="113"/>
      <c r="H251" s="113"/>
      <c r="I251" s="113"/>
      <c r="J251" s="113"/>
      <c r="K251" s="120">
        <f t="shared" si="44"/>
        <v>0</v>
      </c>
      <c r="L251" s="120">
        <f t="shared" si="45"/>
        <v>0</v>
      </c>
      <c r="M251" s="215">
        <f t="shared" si="43"/>
        <v>0</v>
      </c>
      <c r="N251" s="185"/>
      <c r="O251" s="200">
        <f t="shared" si="46"/>
        <v>0</v>
      </c>
      <c r="P251" s="190"/>
      <c r="Q251" s="121"/>
      <c r="R251" s="190"/>
      <c r="S251" s="119"/>
      <c r="T251" s="201">
        <f t="shared" si="47"/>
        <v>0</v>
      </c>
      <c r="U251" s="184" t="e">
        <f t="shared" si="48"/>
        <v>#DIV/0!</v>
      </c>
      <c r="V251" s="227">
        <f t="shared" si="49"/>
        <v>0</v>
      </c>
      <c r="W251" s="115">
        <f t="shared" si="50"/>
      </c>
      <c r="X251" s="115">
        <f t="shared" si="51"/>
      </c>
      <c r="Y251" s="115">
        <f t="shared" si="52"/>
      </c>
      <c r="Z251" s="115">
        <f t="shared" si="52"/>
      </c>
      <c r="AA251" s="208">
        <f t="shared" si="53"/>
        <v>0</v>
      </c>
      <c r="AB251" s="116">
        <f t="shared" si="54"/>
        <v>0</v>
      </c>
      <c r="AC251" s="116">
        <f t="shared" si="55"/>
        <v>0</v>
      </c>
      <c r="AD251" s="181" t="e">
        <f t="shared" si="56"/>
        <v>#DIV/0!</v>
      </c>
    </row>
    <row r="252" spans="6:30" ht="12.75">
      <c r="F252" s="113"/>
      <c r="G252" s="113"/>
      <c r="H252" s="113"/>
      <c r="I252" s="113"/>
      <c r="J252" s="113"/>
      <c r="K252" s="120">
        <f t="shared" si="44"/>
        <v>0</v>
      </c>
      <c r="L252" s="120">
        <f t="shared" si="45"/>
        <v>0</v>
      </c>
      <c r="M252" s="215">
        <f t="shared" si="43"/>
        <v>0</v>
      </c>
      <c r="N252" s="185"/>
      <c r="O252" s="200">
        <f t="shared" si="46"/>
        <v>0</v>
      </c>
      <c r="P252" s="190"/>
      <c r="Q252" s="121"/>
      <c r="R252" s="190"/>
      <c r="S252" s="119"/>
      <c r="T252" s="201">
        <f t="shared" si="47"/>
        <v>0</v>
      </c>
      <c r="U252" s="184" t="e">
        <f t="shared" si="48"/>
        <v>#DIV/0!</v>
      </c>
      <c r="V252" s="227">
        <f t="shared" si="49"/>
        <v>0</v>
      </c>
      <c r="W252" s="115">
        <f t="shared" si="50"/>
      </c>
      <c r="X252" s="115">
        <f t="shared" si="51"/>
      </c>
      <c r="Y252" s="115">
        <f t="shared" si="52"/>
      </c>
      <c r="Z252" s="115">
        <f t="shared" si="52"/>
      </c>
      <c r="AA252" s="208">
        <f t="shared" si="53"/>
        <v>0</v>
      </c>
      <c r="AB252" s="116">
        <f t="shared" si="54"/>
        <v>0</v>
      </c>
      <c r="AC252" s="116">
        <f t="shared" si="55"/>
        <v>0</v>
      </c>
      <c r="AD252" s="181" t="e">
        <f t="shared" si="56"/>
        <v>#DIV/0!</v>
      </c>
    </row>
    <row r="253" spans="6:30" ht="12.75">
      <c r="F253" s="113"/>
      <c r="G253" s="113"/>
      <c r="H253" s="113"/>
      <c r="I253" s="113"/>
      <c r="J253" s="113"/>
      <c r="K253" s="120">
        <f t="shared" si="44"/>
        <v>0</v>
      </c>
      <c r="L253" s="120">
        <f t="shared" si="45"/>
        <v>0</v>
      </c>
      <c r="M253" s="215">
        <f t="shared" si="43"/>
        <v>0</v>
      </c>
      <c r="N253" s="185"/>
      <c r="O253" s="200">
        <f t="shared" si="46"/>
        <v>0</v>
      </c>
      <c r="P253" s="190"/>
      <c r="Q253" s="121"/>
      <c r="R253" s="190"/>
      <c r="S253" s="119"/>
      <c r="T253" s="201">
        <f t="shared" si="47"/>
        <v>0</v>
      </c>
      <c r="U253" s="184" t="e">
        <f t="shared" si="48"/>
        <v>#DIV/0!</v>
      </c>
      <c r="V253" s="227">
        <f t="shared" si="49"/>
        <v>0</v>
      </c>
      <c r="W253" s="115">
        <f t="shared" si="50"/>
      </c>
      <c r="X253" s="115">
        <f t="shared" si="51"/>
      </c>
      <c r="Y253" s="115">
        <f t="shared" si="52"/>
      </c>
      <c r="Z253" s="115">
        <f t="shared" si="52"/>
      </c>
      <c r="AA253" s="208">
        <f t="shared" si="53"/>
        <v>0</v>
      </c>
      <c r="AB253" s="116">
        <f t="shared" si="54"/>
        <v>0</v>
      </c>
      <c r="AC253" s="116">
        <f t="shared" si="55"/>
        <v>0</v>
      </c>
      <c r="AD253" s="181" t="e">
        <f t="shared" si="56"/>
        <v>#DIV/0!</v>
      </c>
    </row>
    <row r="254" spans="6:30" ht="12.75">
      <c r="F254" s="113"/>
      <c r="G254" s="113"/>
      <c r="H254" s="113"/>
      <c r="I254" s="113"/>
      <c r="J254" s="113"/>
      <c r="K254" s="120">
        <f t="shared" si="44"/>
        <v>0</v>
      </c>
      <c r="L254" s="120">
        <f t="shared" si="45"/>
        <v>0</v>
      </c>
      <c r="M254" s="215">
        <f t="shared" si="43"/>
        <v>0</v>
      </c>
      <c r="N254" s="185"/>
      <c r="O254" s="200">
        <f t="shared" si="46"/>
        <v>0</v>
      </c>
      <c r="P254" s="190"/>
      <c r="Q254" s="121"/>
      <c r="R254" s="190"/>
      <c r="S254" s="119"/>
      <c r="T254" s="201">
        <f t="shared" si="47"/>
        <v>0</v>
      </c>
      <c r="U254" s="184" t="e">
        <f t="shared" si="48"/>
        <v>#DIV/0!</v>
      </c>
      <c r="V254" s="227">
        <f t="shared" si="49"/>
        <v>0</v>
      </c>
      <c r="W254" s="115">
        <f t="shared" si="50"/>
      </c>
      <c r="X254" s="115">
        <f t="shared" si="51"/>
      </c>
      <c r="Y254" s="115">
        <f t="shared" si="52"/>
      </c>
      <c r="Z254" s="115">
        <f t="shared" si="52"/>
      </c>
      <c r="AA254" s="208">
        <f t="shared" si="53"/>
        <v>0</v>
      </c>
      <c r="AB254" s="116">
        <f t="shared" si="54"/>
        <v>0</v>
      </c>
      <c r="AC254" s="116">
        <f t="shared" si="55"/>
        <v>0</v>
      </c>
      <c r="AD254" s="181" t="e">
        <f t="shared" si="56"/>
        <v>#DIV/0!</v>
      </c>
    </row>
    <row r="255" spans="6:30" ht="12.75">
      <c r="F255" s="113"/>
      <c r="G255" s="113"/>
      <c r="H255" s="113"/>
      <c r="I255" s="113"/>
      <c r="J255" s="113"/>
      <c r="K255" s="120">
        <f t="shared" si="44"/>
        <v>0</v>
      </c>
      <c r="L255" s="120">
        <f t="shared" si="45"/>
        <v>0</v>
      </c>
      <c r="M255" s="215">
        <f t="shared" si="43"/>
        <v>0</v>
      </c>
      <c r="N255" s="185"/>
      <c r="O255" s="200">
        <f t="shared" si="46"/>
        <v>0</v>
      </c>
      <c r="P255" s="190"/>
      <c r="Q255" s="121"/>
      <c r="R255" s="190"/>
      <c r="S255" s="119"/>
      <c r="T255" s="201">
        <f t="shared" si="47"/>
        <v>0</v>
      </c>
      <c r="U255" s="184" t="e">
        <f t="shared" si="48"/>
        <v>#DIV/0!</v>
      </c>
      <c r="V255" s="227">
        <f t="shared" si="49"/>
        <v>0</v>
      </c>
      <c r="W255" s="115">
        <f t="shared" si="50"/>
      </c>
      <c r="X255" s="115">
        <f t="shared" si="51"/>
      </c>
      <c r="Y255" s="115">
        <f t="shared" si="52"/>
      </c>
      <c r="Z255" s="115">
        <f t="shared" si="52"/>
      </c>
      <c r="AA255" s="208">
        <f t="shared" si="53"/>
        <v>0</v>
      </c>
      <c r="AB255" s="116">
        <f t="shared" si="54"/>
        <v>0</v>
      </c>
      <c r="AC255" s="116">
        <f t="shared" si="55"/>
        <v>0</v>
      </c>
      <c r="AD255" s="181" t="e">
        <f t="shared" si="56"/>
        <v>#DIV/0!</v>
      </c>
    </row>
    <row r="256" spans="6:30" ht="12.75">
      <c r="F256" s="113"/>
      <c r="G256" s="113"/>
      <c r="H256" s="113"/>
      <c r="I256" s="113"/>
      <c r="J256" s="113"/>
      <c r="K256" s="120">
        <f t="shared" si="44"/>
        <v>0</v>
      </c>
      <c r="L256" s="120">
        <f t="shared" si="45"/>
        <v>0</v>
      </c>
      <c r="M256" s="215">
        <f t="shared" si="43"/>
        <v>0</v>
      </c>
      <c r="N256" s="185"/>
      <c r="O256" s="200">
        <f t="shared" si="46"/>
        <v>0</v>
      </c>
      <c r="P256" s="190"/>
      <c r="Q256" s="121"/>
      <c r="R256" s="190"/>
      <c r="S256" s="119"/>
      <c r="T256" s="201">
        <f t="shared" si="47"/>
        <v>0</v>
      </c>
      <c r="U256" s="184" t="e">
        <f t="shared" si="48"/>
        <v>#DIV/0!</v>
      </c>
      <c r="V256" s="227">
        <f t="shared" si="49"/>
        <v>0</v>
      </c>
      <c r="W256" s="115">
        <f t="shared" si="50"/>
      </c>
      <c r="X256" s="115">
        <f t="shared" si="51"/>
      </c>
      <c r="Y256" s="115">
        <f t="shared" si="52"/>
      </c>
      <c r="Z256" s="115">
        <f t="shared" si="52"/>
      </c>
      <c r="AA256" s="208">
        <f t="shared" si="53"/>
        <v>0</v>
      </c>
      <c r="AB256" s="116">
        <f t="shared" si="54"/>
        <v>0</v>
      </c>
      <c r="AC256" s="116">
        <f t="shared" si="55"/>
        <v>0</v>
      </c>
      <c r="AD256" s="181" t="e">
        <f t="shared" si="56"/>
        <v>#DIV/0!</v>
      </c>
    </row>
    <row r="257" spans="6:30" ht="12.75">
      <c r="F257" s="113"/>
      <c r="G257" s="113"/>
      <c r="H257" s="113"/>
      <c r="I257" s="113"/>
      <c r="J257" s="113"/>
      <c r="K257" s="120">
        <f t="shared" si="44"/>
        <v>0</v>
      </c>
      <c r="L257" s="120">
        <f t="shared" si="45"/>
        <v>0</v>
      </c>
      <c r="M257" s="215">
        <f t="shared" si="43"/>
        <v>0</v>
      </c>
      <c r="N257" s="185"/>
      <c r="O257" s="200">
        <f t="shared" si="46"/>
        <v>0</v>
      </c>
      <c r="P257" s="190"/>
      <c r="Q257" s="121"/>
      <c r="R257" s="190"/>
      <c r="S257" s="119"/>
      <c r="T257" s="201">
        <f t="shared" si="47"/>
        <v>0</v>
      </c>
      <c r="U257" s="184" t="e">
        <f t="shared" si="48"/>
        <v>#DIV/0!</v>
      </c>
      <c r="V257" s="227">
        <f t="shared" si="49"/>
        <v>0</v>
      </c>
      <c r="W257" s="115">
        <f t="shared" si="50"/>
      </c>
      <c r="X257" s="115">
        <f t="shared" si="51"/>
      </c>
      <c r="Y257" s="115">
        <f t="shared" si="52"/>
      </c>
      <c r="Z257" s="115">
        <f t="shared" si="52"/>
      </c>
      <c r="AA257" s="208">
        <f t="shared" si="53"/>
        <v>0</v>
      </c>
      <c r="AB257" s="116">
        <f t="shared" si="54"/>
        <v>0</v>
      </c>
      <c r="AC257" s="116">
        <f t="shared" si="55"/>
        <v>0</v>
      </c>
      <c r="AD257" s="181" t="e">
        <f t="shared" si="56"/>
        <v>#DIV/0!</v>
      </c>
    </row>
    <row r="258" spans="6:30" ht="12.75">
      <c r="F258" s="113"/>
      <c r="G258" s="113"/>
      <c r="H258" s="113"/>
      <c r="I258" s="113"/>
      <c r="J258" s="113"/>
      <c r="K258" s="120">
        <f t="shared" si="44"/>
        <v>0</v>
      </c>
      <c r="L258" s="120">
        <f t="shared" si="45"/>
        <v>0</v>
      </c>
      <c r="M258" s="215">
        <f t="shared" si="43"/>
        <v>0</v>
      </c>
      <c r="N258" s="185"/>
      <c r="O258" s="200">
        <f t="shared" si="46"/>
        <v>0</v>
      </c>
      <c r="P258" s="190"/>
      <c r="Q258" s="121"/>
      <c r="R258" s="190"/>
      <c r="S258" s="119"/>
      <c r="T258" s="201">
        <f t="shared" si="47"/>
        <v>0</v>
      </c>
      <c r="U258" s="184" t="e">
        <f t="shared" si="48"/>
        <v>#DIV/0!</v>
      </c>
      <c r="V258" s="227">
        <f t="shared" si="49"/>
        <v>0</v>
      </c>
      <c r="W258" s="115">
        <f t="shared" si="50"/>
      </c>
      <c r="X258" s="115">
        <f t="shared" si="51"/>
      </c>
      <c r="Y258" s="115">
        <f t="shared" si="52"/>
      </c>
      <c r="Z258" s="115">
        <f t="shared" si="52"/>
      </c>
      <c r="AA258" s="208">
        <f t="shared" si="53"/>
        <v>0</v>
      </c>
      <c r="AB258" s="116">
        <f t="shared" si="54"/>
        <v>0</v>
      </c>
      <c r="AC258" s="116">
        <f t="shared" si="55"/>
        <v>0</v>
      </c>
      <c r="AD258" s="181" t="e">
        <f t="shared" si="56"/>
        <v>#DIV/0!</v>
      </c>
    </row>
    <row r="259" spans="6:30" ht="12.75">
      <c r="F259" s="113"/>
      <c r="G259" s="113"/>
      <c r="H259" s="113"/>
      <c r="I259" s="113"/>
      <c r="J259" s="113"/>
      <c r="K259" s="120">
        <f t="shared" si="44"/>
        <v>0</v>
      </c>
      <c r="L259" s="120">
        <f t="shared" si="45"/>
        <v>0</v>
      </c>
      <c r="M259" s="215">
        <f t="shared" si="43"/>
        <v>0</v>
      </c>
      <c r="N259" s="185"/>
      <c r="O259" s="200">
        <f t="shared" si="46"/>
        <v>0</v>
      </c>
      <c r="P259" s="190"/>
      <c r="Q259" s="121"/>
      <c r="R259" s="190"/>
      <c r="S259" s="119"/>
      <c r="T259" s="201">
        <f t="shared" si="47"/>
        <v>0</v>
      </c>
      <c r="U259" s="184" t="e">
        <f t="shared" si="48"/>
        <v>#DIV/0!</v>
      </c>
      <c r="V259" s="227">
        <f t="shared" si="49"/>
        <v>0</v>
      </c>
      <c r="W259" s="115">
        <f t="shared" si="50"/>
      </c>
      <c r="X259" s="115">
        <f t="shared" si="51"/>
      </c>
      <c r="Y259" s="115">
        <f t="shared" si="52"/>
      </c>
      <c r="Z259" s="115">
        <f t="shared" si="52"/>
      </c>
      <c r="AA259" s="208">
        <f t="shared" si="53"/>
        <v>0</v>
      </c>
      <c r="AB259" s="116">
        <f t="shared" si="54"/>
        <v>0</v>
      </c>
      <c r="AC259" s="116">
        <f t="shared" si="55"/>
        <v>0</v>
      </c>
      <c r="AD259" s="181" t="e">
        <f t="shared" si="56"/>
        <v>#DIV/0!</v>
      </c>
    </row>
    <row r="260" spans="6:30" ht="12.75">
      <c r="F260" s="113"/>
      <c r="G260" s="113"/>
      <c r="H260" s="113"/>
      <c r="I260" s="113"/>
      <c r="J260" s="113"/>
      <c r="K260" s="120">
        <f t="shared" si="44"/>
        <v>0</v>
      </c>
      <c r="L260" s="120">
        <f t="shared" si="45"/>
        <v>0</v>
      </c>
      <c r="M260" s="215">
        <f t="shared" si="43"/>
        <v>0</v>
      </c>
      <c r="N260" s="185"/>
      <c r="O260" s="200">
        <f t="shared" si="46"/>
        <v>0</v>
      </c>
      <c r="P260" s="190"/>
      <c r="Q260" s="121"/>
      <c r="R260" s="190"/>
      <c r="S260" s="119"/>
      <c r="T260" s="201">
        <f t="shared" si="47"/>
        <v>0</v>
      </c>
      <c r="U260" s="184" t="e">
        <f t="shared" si="48"/>
        <v>#DIV/0!</v>
      </c>
      <c r="V260" s="227">
        <f t="shared" si="49"/>
        <v>0</v>
      </c>
      <c r="W260" s="115">
        <f t="shared" si="50"/>
      </c>
      <c r="X260" s="115">
        <f t="shared" si="51"/>
      </c>
      <c r="Y260" s="115">
        <f t="shared" si="52"/>
      </c>
      <c r="Z260" s="115">
        <f t="shared" si="52"/>
      </c>
      <c r="AA260" s="208">
        <f t="shared" si="53"/>
        <v>0</v>
      </c>
      <c r="AB260" s="116">
        <f t="shared" si="54"/>
        <v>0</v>
      </c>
      <c r="AC260" s="116">
        <f t="shared" si="55"/>
        <v>0</v>
      </c>
      <c r="AD260" s="181" t="e">
        <f t="shared" si="56"/>
        <v>#DIV/0!</v>
      </c>
    </row>
    <row r="261" spans="6:30" ht="12.75">
      <c r="F261" s="113"/>
      <c r="G261" s="113"/>
      <c r="H261" s="113"/>
      <c r="I261" s="113"/>
      <c r="J261" s="113"/>
      <c r="K261" s="120">
        <f t="shared" si="44"/>
        <v>0</v>
      </c>
      <c r="L261" s="120">
        <f t="shared" si="45"/>
        <v>0</v>
      </c>
      <c r="M261" s="215">
        <f t="shared" si="43"/>
        <v>0</v>
      </c>
      <c r="N261" s="185"/>
      <c r="O261" s="200">
        <f t="shared" si="46"/>
        <v>0</v>
      </c>
      <c r="P261" s="190"/>
      <c r="Q261" s="121"/>
      <c r="R261" s="190"/>
      <c r="S261" s="119"/>
      <c r="T261" s="201">
        <f t="shared" si="47"/>
        <v>0</v>
      </c>
      <c r="U261" s="184" t="e">
        <f t="shared" si="48"/>
        <v>#DIV/0!</v>
      </c>
      <c r="V261" s="227">
        <f t="shared" si="49"/>
        <v>0</v>
      </c>
      <c r="W261" s="115">
        <f t="shared" si="50"/>
      </c>
      <c r="X261" s="115">
        <f t="shared" si="51"/>
      </c>
      <c r="Y261" s="115">
        <f t="shared" si="52"/>
      </c>
      <c r="Z261" s="115">
        <f t="shared" si="52"/>
      </c>
      <c r="AA261" s="208">
        <f t="shared" si="53"/>
        <v>0</v>
      </c>
      <c r="AB261" s="116">
        <f t="shared" si="54"/>
        <v>0</v>
      </c>
      <c r="AC261" s="116">
        <f t="shared" si="55"/>
        <v>0</v>
      </c>
      <c r="AD261" s="181" t="e">
        <f t="shared" si="56"/>
        <v>#DIV/0!</v>
      </c>
    </row>
    <row r="262" spans="6:30" ht="12.75">
      <c r="F262" s="113"/>
      <c r="G262" s="113"/>
      <c r="H262" s="113"/>
      <c r="I262" s="113"/>
      <c r="J262" s="113"/>
      <c r="K262" s="120">
        <f t="shared" si="44"/>
        <v>0</v>
      </c>
      <c r="L262" s="120">
        <f t="shared" si="45"/>
        <v>0</v>
      </c>
      <c r="M262" s="215">
        <f t="shared" si="43"/>
        <v>0</v>
      </c>
      <c r="N262" s="185"/>
      <c r="O262" s="200">
        <f t="shared" si="46"/>
        <v>0</v>
      </c>
      <c r="P262" s="190"/>
      <c r="Q262" s="121"/>
      <c r="R262" s="190"/>
      <c r="S262" s="119"/>
      <c r="T262" s="201">
        <f t="shared" si="47"/>
        <v>0</v>
      </c>
      <c r="U262" s="184" t="e">
        <f t="shared" si="48"/>
        <v>#DIV/0!</v>
      </c>
      <c r="V262" s="227">
        <f t="shared" si="49"/>
        <v>0</v>
      </c>
      <c r="W262" s="115">
        <f t="shared" si="50"/>
      </c>
      <c r="X262" s="115">
        <f t="shared" si="51"/>
      </c>
      <c r="Y262" s="115">
        <f t="shared" si="52"/>
      </c>
      <c r="Z262" s="115">
        <f t="shared" si="52"/>
      </c>
      <c r="AA262" s="208">
        <f t="shared" si="53"/>
        <v>0</v>
      </c>
      <c r="AB262" s="116">
        <f t="shared" si="54"/>
        <v>0</v>
      </c>
      <c r="AC262" s="116">
        <f t="shared" si="55"/>
        <v>0</v>
      </c>
      <c r="AD262" s="181" t="e">
        <f t="shared" si="56"/>
        <v>#DIV/0!</v>
      </c>
    </row>
    <row r="263" spans="6:30" ht="12.75">
      <c r="F263" s="113"/>
      <c r="G263" s="113"/>
      <c r="H263" s="113"/>
      <c r="I263" s="113"/>
      <c r="J263" s="113"/>
      <c r="K263" s="120">
        <f t="shared" si="44"/>
        <v>0</v>
      </c>
      <c r="L263" s="120">
        <f t="shared" si="45"/>
        <v>0</v>
      </c>
      <c r="M263" s="215">
        <f t="shared" si="43"/>
        <v>0</v>
      </c>
      <c r="N263" s="185"/>
      <c r="O263" s="200">
        <f t="shared" si="46"/>
        <v>0</v>
      </c>
      <c r="P263" s="190"/>
      <c r="Q263" s="121"/>
      <c r="R263" s="190"/>
      <c r="S263" s="119"/>
      <c r="T263" s="201">
        <f t="shared" si="47"/>
        <v>0</v>
      </c>
      <c r="U263" s="184" t="e">
        <f t="shared" si="48"/>
        <v>#DIV/0!</v>
      </c>
      <c r="V263" s="227">
        <f t="shared" si="49"/>
        <v>0</v>
      </c>
      <c r="W263" s="115">
        <f t="shared" si="50"/>
      </c>
      <c r="X263" s="115">
        <f t="shared" si="51"/>
      </c>
      <c r="Y263" s="115">
        <f t="shared" si="52"/>
      </c>
      <c r="Z263" s="115">
        <f t="shared" si="52"/>
      </c>
      <c r="AA263" s="208">
        <f t="shared" si="53"/>
        <v>0</v>
      </c>
      <c r="AB263" s="116">
        <f t="shared" si="54"/>
        <v>0</v>
      </c>
      <c r="AC263" s="116">
        <f t="shared" si="55"/>
        <v>0</v>
      </c>
      <c r="AD263" s="181" t="e">
        <f t="shared" si="56"/>
        <v>#DIV/0!</v>
      </c>
    </row>
    <row r="264" spans="6:30" ht="12.75">
      <c r="F264" s="113"/>
      <c r="G264" s="113"/>
      <c r="H264" s="113"/>
      <c r="I264" s="113"/>
      <c r="J264" s="113"/>
      <c r="K264" s="120">
        <f t="shared" si="44"/>
        <v>0</v>
      </c>
      <c r="L264" s="120">
        <f t="shared" si="45"/>
        <v>0</v>
      </c>
      <c r="M264" s="215">
        <f t="shared" si="43"/>
        <v>0</v>
      </c>
      <c r="N264" s="185"/>
      <c r="O264" s="200">
        <f t="shared" si="46"/>
        <v>0</v>
      </c>
      <c r="P264" s="190"/>
      <c r="Q264" s="121"/>
      <c r="R264" s="190"/>
      <c r="S264" s="119"/>
      <c r="T264" s="201">
        <f t="shared" si="47"/>
        <v>0</v>
      </c>
      <c r="U264" s="184" t="e">
        <f t="shared" si="48"/>
        <v>#DIV/0!</v>
      </c>
      <c r="V264" s="227">
        <f t="shared" si="49"/>
        <v>0</v>
      </c>
      <c r="W264" s="115">
        <f t="shared" si="50"/>
      </c>
      <c r="X264" s="115">
        <f t="shared" si="51"/>
      </c>
      <c r="Y264" s="115">
        <f t="shared" si="52"/>
      </c>
      <c r="Z264" s="115">
        <f t="shared" si="52"/>
      </c>
      <c r="AA264" s="208">
        <f t="shared" si="53"/>
        <v>0</v>
      </c>
      <c r="AB264" s="116">
        <f t="shared" si="54"/>
        <v>0</v>
      </c>
      <c r="AC264" s="116">
        <f t="shared" si="55"/>
        <v>0</v>
      </c>
      <c r="AD264" s="181" t="e">
        <f t="shared" si="56"/>
        <v>#DIV/0!</v>
      </c>
    </row>
    <row r="265" spans="6:30" ht="12.75">
      <c r="F265" s="113"/>
      <c r="G265" s="113"/>
      <c r="H265" s="113"/>
      <c r="I265" s="113"/>
      <c r="J265" s="113"/>
      <c r="K265" s="120">
        <f t="shared" si="44"/>
        <v>0</v>
      </c>
      <c r="L265" s="120">
        <f t="shared" si="45"/>
        <v>0</v>
      </c>
      <c r="M265" s="215">
        <f t="shared" si="43"/>
        <v>0</v>
      </c>
      <c r="N265" s="185"/>
      <c r="O265" s="200">
        <f t="shared" si="46"/>
        <v>0</v>
      </c>
      <c r="P265" s="190"/>
      <c r="Q265" s="121"/>
      <c r="R265" s="190"/>
      <c r="S265" s="119"/>
      <c r="T265" s="201">
        <f t="shared" si="47"/>
        <v>0</v>
      </c>
      <c r="U265" s="184" t="e">
        <f t="shared" si="48"/>
        <v>#DIV/0!</v>
      </c>
      <c r="V265" s="227">
        <f t="shared" si="49"/>
        <v>0</v>
      </c>
      <c r="W265" s="115">
        <f t="shared" si="50"/>
      </c>
      <c r="X265" s="115">
        <f t="shared" si="51"/>
      </c>
      <c r="Y265" s="115">
        <f t="shared" si="52"/>
      </c>
      <c r="Z265" s="115">
        <f t="shared" si="52"/>
      </c>
      <c r="AA265" s="208">
        <f t="shared" si="53"/>
        <v>0</v>
      </c>
      <c r="AB265" s="116">
        <f t="shared" si="54"/>
        <v>0</v>
      </c>
      <c r="AC265" s="116">
        <f t="shared" si="55"/>
        <v>0</v>
      </c>
      <c r="AD265" s="181" t="e">
        <f t="shared" si="56"/>
        <v>#DIV/0!</v>
      </c>
    </row>
    <row r="266" spans="6:30" ht="12.75">
      <c r="F266" s="113"/>
      <c r="G266" s="113"/>
      <c r="H266" s="113"/>
      <c r="I266" s="113"/>
      <c r="J266" s="113"/>
      <c r="K266" s="120">
        <f t="shared" si="44"/>
        <v>0</v>
      </c>
      <c r="L266" s="120">
        <f t="shared" si="45"/>
        <v>0</v>
      </c>
      <c r="M266" s="215">
        <f aca="true" t="shared" si="57" ref="M266:M329">$F$2*K266</f>
        <v>0</v>
      </c>
      <c r="N266" s="185"/>
      <c r="O266" s="200">
        <f t="shared" si="46"/>
        <v>0</v>
      </c>
      <c r="P266" s="190"/>
      <c r="Q266" s="121"/>
      <c r="R266" s="190"/>
      <c r="S266" s="119"/>
      <c r="T266" s="201">
        <f t="shared" si="47"/>
        <v>0</v>
      </c>
      <c r="U266" s="184" t="e">
        <f t="shared" si="48"/>
        <v>#DIV/0!</v>
      </c>
      <c r="V266" s="227">
        <f t="shared" si="49"/>
        <v>0</v>
      </c>
      <c r="W266" s="115">
        <f t="shared" si="50"/>
      </c>
      <c r="X266" s="115">
        <f t="shared" si="51"/>
      </c>
      <c r="Y266" s="115">
        <f t="shared" si="52"/>
      </c>
      <c r="Z266" s="115">
        <f t="shared" si="52"/>
      </c>
      <c r="AA266" s="208">
        <f t="shared" si="53"/>
        <v>0</v>
      </c>
      <c r="AB266" s="116">
        <f t="shared" si="54"/>
        <v>0</v>
      </c>
      <c r="AC266" s="116">
        <f t="shared" si="55"/>
        <v>0</v>
      </c>
      <c r="AD266" s="181" t="e">
        <f t="shared" si="56"/>
        <v>#DIV/0!</v>
      </c>
    </row>
    <row r="267" spans="6:30" ht="12.75">
      <c r="F267" s="113"/>
      <c r="G267" s="113"/>
      <c r="H267" s="113"/>
      <c r="I267" s="113"/>
      <c r="J267" s="113"/>
      <c r="K267" s="120">
        <f aca="true" t="shared" si="58" ref="K267:K330">$AB267</f>
        <v>0</v>
      </c>
      <c r="L267" s="120">
        <f aca="true" t="shared" si="59" ref="L267:L330">$AC267</f>
        <v>0</v>
      </c>
      <c r="M267" s="215">
        <f t="shared" si="57"/>
        <v>0</v>
      </c>
      <c r="N267" s="185"/>
      <c r="O267" s="200">
        <f aca="true" t="shared" si="60" ref="O267:O330">K267*N267</f>
        <v>0</v>
      </c>
      <c r="P267" s="190"/>
      <c r="Q267" s="121"/>
      <c r="R267" s="190"/>
      <c r="S267" s="119"/>
      <c r="T267" s="201">
        <f aca="true" t="shared" si="61" ref="T267:T330">(M267*N267)/100</f>
        <v>0</v>
      </c>
      <c r="U267" s="184" t="e">
        <f aca="true" t="shared" si="62" ref="U267:U330">AD267</f>
        <v>#DIV/0!</v>
      </c>
      <c r="V267" s="227">
        <f aca="true" t="shared" si="63" ref="V267:V330">M267*F267</f>
        <v>0</v>
      </c>
      <c r="W267" s="115">
        <f aca="true" t="shared" si="64" ref="W267:W330">IF(G267="A",5,(IF(G267="M",3,(IF(G267="B",1,"")))))</f>
      </c>
      <c r="X267" s="115">
        <f aca="true" t="shared" si="65" ref="X267:X330">IF(H267="A",3,(IF(H267="M",2,IF(H267="b",1,""))))</f>
      </c>
      <c r="Y267" s="115">
        <f aca="true" t="shared" si="66" ref="Y267:Z330">IF(I267="A",5,(IF(I267="M",3,IF(I267="B",1,""))))</f>
      </c>
      <c r="Z267" s="115">
        <f t="shared" si="66"/>
      </c>
      <c r="AA267" s="208">
        <f aca="true" t="shared" si="67" ref="AA267:AA330">F267</f>
        <v>0</v>
      </c>
      <c r="AB267" s="116">
        <f aca="true" t="shared" si="68" ref="AB267:AB330">PRODUCT(W267:AA267)</f>
        <v>0</v>
      </c>
      <c r="AC267" s="116">
        <f aca="true" t="shared" si="69" ref="AC267:AC330">PRODUCT(W267:Z267)</f>
        <v>0</v>
      </c>
      <c r="AD267" s="181" t="e">
        <f aca="true" t="shared" si="70" ref="AD267:AD330">L267/$L$9</f>
        <v>#DIV/0!</v>
      </c>
    </row>
    <row r="268" spans="6:30" ht="12.75">
      <c r="F268" s="113"/>
      <c r="G268" s="113"/>
      <c r="H268" s="113"/>
      <c r="I268" s="113"/>
      <c r="J268" s="113"/>
      <c r="K268" s="120">
        <f t="shared" si="58"/>
        <v>0</v>
      </c>
      <c r="L268" s="120">
        <f t="shared" si="59"/>
        <v>0</v>
      </c>
      <c r="M268" s="215">
        <f t="shared" si="57"/>
        <v>0</v>
      </c>
      <c r="N268" s="185"/>
      <c r="O268" s="200">
        <f t="shared" si="60"/>
        <v>0</v>
      </c>
      <c r="P268" s="190"/>
      <c r="Q268" s="121"/>
      <c r="R268" s="190"/>
      <c r="S268" s="119"/>
      <c r="T268" s="201">
        <f t="shared" si="61"/>
        <v>0</v>
      </c>
      <c r="U268" s="184" t="e">
        <f t="shared" si="62"/>
        <v>#DIV/0!</v>
      </c>
      <c r="V268" s="227">
        <f t="shared" si="63"/>
        <v>0</v>
      </c>
      <c r="W268" s="115">
        <f t="shared" si="64"/>
      </c>
      <c r="X268" s="115">
        <f t="shared" si="65"/>
      </c>
      <c r="Y268" s="115">
        <f t="shared" si="66"/>
      </c>
      <c r="Z268" s="115">
        <f t="shared" si="66"/>
      </c>
      <c r="AA268" s="208">
        <f t="shared" si="67"/>
        <v>0</v>
      </c>
      <c r="AB268" s="116">
        <f t="shared" si="68"/>
        <v>0</v>
      </c>
      <c r="AC268" s="116">
        <f t="shared" si="69"/>
        <v>0</v>
      </c>
      <c r="AD268" s="181" t="e">
        <f t="shared" si="70"/>
        <v>#DIV/0!</v>
      </c>
    </row>
    <row r="269" spans="6:30" ht="12.75">
      <c r="F269" s="113"/>
      <c r="G269" s="113"/>
      <c r="H269" s="113"/>
      <c r="I269" s="113"/>
      <c r="J269" s="113"/>
      <c r="K269" s="120">
        <f t="shared" si="58"/>
        <v>0</v>
      </c>
      <c r="L269" s="120">
        <f t="shared" si="59"/>
        <v>0</v>
      </c>
      <c r="M269" s="215">
        <f t="shared" si="57"/>
        <v>0</v>
      </c>
      <c r="N269" s="185"/>
      <c r="O269" s="200">
        <f t="shared" si="60"/>
        <v>0</v>
      </c>
      <c r="P269" s="190"/>
      <c r="Q269" s="121"/>
      <c r="R269" s="190"/>
      <c r="S269" s="119"/>
      <c r="T269" s="201">
        <f t="shared" si="61"/>
        <v>0</v>
      </c>
      <c r="U269" s="184" t="e">
        <f t="shared" si="62"/>
        <v>#DIV/0!</v>
      </c>
      <c r="V269" s="227">
        <f t="shared" si="63"/>
        <v>0</v>
      </c>
      <c r="W269" s="115">
        <f t="shared" si="64"/>
      </c>
      <c r="X269" s="115">
        <f t="shared" si="65"/>
      </c>
      <c r="Y269" s="115">
        <f t="shared" si="66"/>
      </c>
      <c r="Z269" s="115">
        <f t="shared" si="66"/>
      </c>
      <c r="AA269" s="208">
        <f t="shared" si="67"/>
        <v>0</v>
      </c>
      <c r="AB269" s="116">
        <f t="shared" si="68"/>
        <v>0</v>
      </c>
      <c r="AC269" s="116">
        <f t="shared" si="69"/>
        <v>0</v>
      </c>
      <c r="AD269" s="181" t="e">
        <f t="shared" si="70"/>
        <v>#DIV/0!</v>
      </c>
    </row>
    <row r="270" spans="6:30" ht="12.75">
      <c r="F270" s="113"/>
      <c r="G270" s="113"/>
      <c r="H270" s="113"/>
      <c r="I270" s="113"/>
      <c r="J270" s="113"/>
      <c r="K270" s="120">
        <f t="shared" si="58"/>
        <v>0</v>
      </c>
      <c r="L270" s="120">
        <f t="shared" si="59"/>
        <v>0</v>
      </c>
      <c r="M270" s="215">
        <f t="shared" si="57"/>
        <v>0</v>
      </c>
      <c r="N270" s="185"/>
      <c r="O270" s="200">
        <f t="shared" si="60"/>
        <v>0</v>
      </c>
      <c r="P270" s="190"/>
      <c r="Q270" s="121"/>
      <c r="R270" s="190"/>
      <c r="S270" s="119"/>
      <c r="T270" s="201">
        <f t="shared" si="61"/>
        <v>0</v>
      </c>
      <c r="U270" s="184" t="e">
        <f t="shared" si="62"/>
        <v>#DIV/0!</v>
      </c>
      <c r="V270" s="227">
        <f t="shared" si="63"/>
        <v>0</v>
      </c>
      <c r="W270" s="115">
        <f t="shared" si="64"/>
      </c>
      <c r="X270" s="115">
        <f t="shared" si="65"/>
      </c>
      <c r="Y270" s="115">
        <f t="shared" si="66"/>
      </c>
      <c r="Z270" s="115">
        <f t="shared" si="66"/>
      </c>
      <c r="AA270" s="208">
        <f t="shared" si="67"/>
        <v>0</v>
      </c>
      <c r="AB270" s="116">
        <f t="shared" si="68"/>
        <v>0</v>
      </c>
      <c r="AC270" s="116">
        <f t="shared" si="69"/>
        <v>0</v>
      </c>
      <c r="AD270" s="181" t="e">
        <f t="shared" si="70"/>
        <v>#DIV/0!</v>
      </c>
    </row>
    <row r="271" spans="6:30" ht="12.75">
      <c r="F271" s="113"/>
      <c r="G271" s="113"/>
      <c r="H271" s="113"/>
      <c r="I271" s="113"/>
      <c r="J271" s="113"/>
      <c r="K271" s="120">
        <f t="shared" si="58"/>
        <v>0</v>
      </c>
      <c r="L271" s="120">
        <f t="shared" si="59"/>
        <v>0</v>
      </c>
      <c r="M271" s="215">
        <f t="shared" si="57"/>
        <v>0</v>
      </c>
      <c r="N271" s="185"/>
      <c r="O271" s="200">
        <f t="shared" si="60"/>
        <v>0</v>
      </c>
      <c r="P271" s="190"/>
      <c r="Q271" s="121"/>
      <c r="R271" s="190"/>
      <c r="S271" s="119"/>
      <c r="T271" s="201">
        <f t="shared" si="61"/>
        <v>0</v>
      </c>
      <c r="U271" s="184" t="e">
        <f t="shared" si="62"/>
        <v>#DIV/0!</v>
      </c>
      <c r="V271" s="227">
        <f t="shared" si="63"/>
        <v>0</v>
      </c>
      <c r="W271" s="115">
        <f t="shared" si="64"/>
      </c>
      <c r="X271" s="115">
        <f t="shared" si="65"/>
      </c>
      <c r="Y271" s="115">
        <f t="shared" si="66"/>
      </c>
      <c r="Z271" s="115">
        <f t="shared" si="66"/>
      </c>
      <c r="AA271" s="208">
        <f t="shared" si="67"/>
        <v>0</v>
      </c>
      <c r="AB271" s="116">
        <f t="shared" si="68"/>
        <v>0</v>
      </c>
      <c r="AC271" s="116">
        <f t="shared" si="69"/>
        <v>0</v>
      </c>
      <c r="AD271" s="181" t="e">
        <f t="shared" si="70"/>
        <v>#DIV/0!</v>
      </c>
    </row>
    <row r="272" spans="6:30" ht="12.75">
      <c r="F272" s="113"/>
      <c r="G272" s="113"/>
      <c r="H272" s="113"/>
      <c r="I272" s="113"/>
      <c r="J272" s="113"/>
      <c r="K272" s="120">
        <f t="shared" si="58"/>
        <v>0</v>
      </c>
      <c r="L272" s="120">
        <f t="shared" si="59"/>
        <v>0</v>
      </c>
      <c r="M272" s="215">
        <f t="shared" si="57"/>
        <v>0</v>
      </c>
      <c r="N272" s="185"/>
      <c r="O272" s="200">
        <f t="shared" si="60"/>
        <v>0</v>
      </c>
      <c r="P272" s="190"/>
      <c r="Q272" s="121"/>
      <c r="R272" s="190"/>
      <c r="S272" s="119"/>
      <c r="T272" s="201">
        <f t="shared" si="61"/>
        <v>0</v>
      </c>
      <c r="U272" s="184" t="e">
        <f t="shared" si="62"/>
        <v>#DIV/0!</v>
      </c>
      <c r="V272" s="227">
        <f t="shared" si="63"/>
        <v>0</v>
      </c>
      <c r="W272" s="115">
        <f t="shared" si="64"/>
      </c>
      <c r="X272" s="115">
        <f t="shared" si="65"/>
      </c>
      <c r="Y272" s="115">
        <f t="shared" si="66"/>
      </c>
      <c r="Z272" s="115">
        <f t="shared" si="66"/>
      </c>
      <c r="AA272" s="208">
        <f t="shared" si="67"/>
        <v>0</v>
      </c>
      <c r="AB272" s="116">
        <f t="shared" si="68"/>
        <v>0</v>
      </c>
      <c r="AC272" s="116">
        <f t="shared" si="69"/>
        <v>0</v>
      </c>
      <c r="AD272" s="181" t="e">
        <f t="shared" si="70"/>
        <v>#DIV/0!</v>
      </c>
    </row>
    <row r="273" spans="6:30" ht="12.75">
      <c r="F273" s="113"/>
      <c r="G273" s="113"/>
      <c r="H273" s="113"/>
      <c r="I273" s="113"/>
      <c r="J273" s="113"/>
      <c r="K273" s="120">
        <f t="shared" si="58"/>
        <v>0</v>
      </c>
      <c r="L273" s="120">
        <f t="shared" si="59"/>
        <v>0</v>
      </c>
      <c r="M273" s="215">
        <f t="shared" si="57"/>
        <v>0</v>
      </c>
      <c r="N273" s="185"/>
      <c r="O273" s="200">
        <f t="shared" si="60"/>
        <v>0</v>
      </c>
      <c r="P273" s="190"/>
      <c r="Q273" s="121"/>
      <c r="R273" s="190"/>
      <c r="S273" s="119"/>
      <c r="T273" s="201">
        <f t="shared" si="61"/>
        <v>0</v>
      </c>
      <c r="U273" s="184" t="e">
        <f t="shared" si="62"/>
        <v>#DIV/0!</v>
      </c>
      <c r="V273" s="227">
        <f t="shared" si="63"/>
        <v>0</v>
      </c>
      <c r="W273" s="115">
        <f t="shared" si="64"/>
      </c>
      <c r="X273" s="115">
        <f t="shared" si="65"/>
      </c>
      <c r="Y273" s="115">
        <f t="shared" si="66"/>
      </c>
      <c r="Z273" s="115">
        <f t="shared" si="66"/>
      </c>
      <c r="AA273" s="208">
        <f t="shared" si="67"/>
        <v>0</v>
      </c>
      <c r="AB273" s="116">
        <f t="shared" si="68"/>
        <v>0</v>
      </c>
      <c r="AC273" s="116">
        <f t="shared" si="69"/>
        <v>0</v>
      </c>
      <c r="AD273" s="181" t="e">
        <f t="shared" si="70"/>
        <v>#DIV/0!</v>
      </c>
    </row>
    <row r="274" spans="6:30" ht="12.75">
      <c r="F274" s="113"/>
      <c r="G274" s="113"/>
      <c r="H274" s="113"/>
      <c r="I274" s="113"/>
      <c r="J274" s="113"/>
      <c r="K274" s="120">
        <f t="shared" si="58"/>
        <v>0</v>
      </c>
      <c r="L274" s="120">
        <f t="shared" si="59"/>
        <v>0</v>
      </c>
      <c r="M274" s="215">
        <f t="shared" si="57"/>
        <v>0</v>
      </c>
      <c r="N274" s="185"/>
      <c r="O274" s="200">
        <f t="shared" si="60"/>
        <v>0</v>
      </c>
      <c r="P274" s="190"/>
      <c r="Q274" s="121"/>
      <c r="R274" s="190"/>
      <c r="S274" s="119"/>
      <c r="T274" s="201">
        <f t="shared" si="61"/>
        <v>0</v>
      </c>
      <c r="U274" s="184" t="e">
        <f t="shared" si="62"/>
        <v>#DIV/0!</v>
      </c>
      <c r="V274" s="227">
        <f t="shared" si="63"/>
        <v>0</v>
      </c>
      <c r="W274" s="115">
        <f t="shared" si="64"/>
      </c>
      <c r="X274" s="115">
        <f t="shared" si="65"/>
      </c>
      <c r="Y274" s="115">
        <f t="shared" si="66"/>
      </c>
      <c r="Z274" s="115">
        <f t="shared" si="66"/>
      </c>
      <c r="AA274" s="208">
        <f t="shared" si="67"/>
        <v>0</v>
      </c>
      <c r="AB274" s="116">
        <f t="shared" si="68"/>
        <v>0</v>
      </c>
      <c r="AC274" s="116">
        <f t="shared" si="69"/>
        <v>0</v>
      </c>
      <c r="AD274" s="181" t="e">
        <f t="shared" si="70"/>
        <v>#DIV/0!</v>
      </c>
    </row>
    <row r="275" spans="6:30" ht="12.75">
      <c r="F275" s="113"/>
      <c r="G275" s="113"/>
      <c r="H275" s="113"/>
      <c r="I275" s="113"/>
      <c r="J275" s="113"/>
      <c r="K275" s="120">
        <f t="shared" si="58"/>
        <v>0</v>
      </c>
      <c r="L275" s="120">
        <f t="shared" si="59"/>
        <v>0</v>
      </c>
      <c r="M275" s="215">
        <f t="shared" si="57"/>
        <v>0</v>
      </c>
      <c r="N275" s="185"/>
      <c r="O275" s="200">
        <f t="shared" si="60"/>
        <v>0</v>
      </c>
      <c r="P275" s="190"/>
      <c r="Q275" s="121"/>
      <c r="R275" s="190"/>
      <c r="S275" s="119"/>
      <c r="T275" s="201">
        <f t="shared" si="61"/>
        <v>0</v>
      </c>
      <c r="U275" s="184" t="e">
        <f t="shared" si="62"/>
        <v>#DIV/0!</v>
      </c>
      <c r="V275" s="227">
        <f t="shared" si="63"/>
        <v>0</v>
      </c>
      <c r="W275" s="115">
        <f t="shared" si="64"/>
      </c>
      <c r="X275" s="115">
        <f t="shared" si="65"/>
      </c>
      <c r="Y275" s="115">
        <f t="shared" si="66"/>
      </c>
      <c r="Z275" s="115">
        <f t="shared" si="66"/>
      </c>
      <c r="AA275" s="208">
        <f t="shared" si="67"/>
        <v>0</v>
      </c>
      <c r="AB275" s="116">
        <f t="shared" si="68"/>
        <v>0</v>
      </c>
      <c r="AC275" s="116">
        <f t="shared" si="69"/>
        <v>0</v>
      </c>
      <c r="AD275" s="181" t="e">
        <f t="shared" si="70"/>
        <v>#DIV/0!</v>
      </c>
    </row>
    <row r="276" spans="6:30" ht="12.75">
      <c r="F276" s="113"/>
      <c r="G276" s="113"/>
      <c r="H276" s="113"/>
      <c r="I276" s="113"/>
      <c r="J276" s="113"/>
      <c r="K276" s="120">
        <f t="shared" si="58"/>
        <v>0</v>
      </c>
      <c r="L276" s="120">
        <f t="shared" si="59"/>
        <v>0</v>
      </c>
      <c r="M276" s="215">
        <f t="shared" si="57"/>
        <v>0</v>
      </c>
      <c r="N276" s="185"/>
      <c r="O276" s="200">
        <f t="shared" si="60"/>
        <v>0</v>
      </c>
      <c r="P276" s="190"/>
      <c r="Q276" s="121"/>
      <c r="R276" s="190"/>
      <c r="S276" s="119"/>
      <c r="T276" s="201">
        <f t="shared" si="61"/>
        <v>0</v>
      </c>
      <c r="U276" s="184" t="e">
        <f t="shared" si="62"/>
        <v>#DIV/0!</v>
      </c>
      <c r="V276" s="227">
        <f t="shared" si="63"/>
        <v>0</v>
      </c>
      <c r="W276" s="115">
        <f t="shared" si="64"/>
      </c>
      <c r="X276" s="115">
        <f t="shared" si="65"/>
      </c>
      <c r="Y276" s="115">
        <f t="shared" si="66"/>
      </c>
      <c r="Z276" s="115">
        <f t="shared" si="66"/>
      </c>
      <c r="AA276" s="208">
        <f t="shared" si="67"/>
        <v>0</v>
      </c>
      <c r="AB276" s="116">
        <f t="shared" si="68"/>
        <v>0</v>
      </c>
      <c r="AC276" s="116">
        <f t="shared" si="69"/>
        <v>0</v>
      </c>
      <c r="AD276" s="181" t="e">
        <f t="shared" si="70"/>
        <v>#DIV/0!</v>
      </c>
    </row>
    <row r="277" spans="6:30" ht="12.75">
      <c r="F277" s="113"/>
      <c r="G277" s="113"/>
      <c r="H277" s="113"/>
      <c r="I277" s="113"/>
      <c r="J277" s="113"/>
      <c r="K277" s="120">
        <f t="shared" si="58"/>
        <v>0</v>
      </c>
      <c r="L277" s="120">
        <f t="shared" si="59"/>
        <v>0</v>
      </c>
      <c r="M277" s="215">
        <f t="shared" si="57"/>
        <v>0</v>
      </c>
      <c r="N277" s="185"/>
      <c r="O277" s="200">
        <f t="shared" si="60"/>
        <v>0</v>
      </c>
      <c r="P277" s="190"/>
      <c r="Q277" s="121"/>
      <c r="R277" s="190"/>
      <c r="S277" s="119"/>
      <c r="T277" s="201">
        <f t="shared" si="61"/>
        <v>0</v>
      </c>
      <c r="U277" s="184" t="e">
        <f t="shared" si="62"/>
        <v>#DIV/0!</v>
      </c>
      <c r="V277" s="227">
        <f t="shared" si="63"/>
        <v>0</v>
      </c>
      <c r="W277" s="115">
        <f t="shared" si="64"/>
      </c>
      <c r="X277" s="115">
        <f t="shared" si="65"/>
      </c>
      <c r="Y277" s="115">
        <f t="shared" si="66"/>
      </c>
      <c r="Z277" s="115">
        <f t="shared" si="66"/>
      </c>
      <c r="AA277" s="208">
        <f t="shared" si="67"/>
        <v>0</v>
      </c>
      <c r="AB277" s="116">
        <f t="shared" si="68"/>
        <v>0</v>
      </c>
      <c r="AC277" s="116">
        <f t="shared" si="69"/>
        <v>0</v>
      </c>
      <c r="AD277" s="181" t="e">
        <f t="shared" si="70"/>
        <v>#DIV/0!</v>
      </c>
    </row>
    <row r="278" spans="6:30" ht="12.75">
      <c r="F278" s="113"/>
      <c r="G278" s="113"/>
      <c r="H278" s="113"/>
      <c r="I278" s="113"/>
      <c r="J278" s="113"/>
      <c r="K278" s="120">
        <f t="shared" si="58"/>
        <v>0</v>
      </c>
      <c r="L278" s="120">
        <f t="shared" si="59"/>
        <v>0</v>
      </c>
      <c r="M278" s="215">
        <f t="shared" si="57"/>
        <v>0</v>
      </c>
      <c r="N278" s="185"/>
      <c r="O278" s="200">
        <f t="shared" si="60"/>
        <v>0</v>
      </c>
      <c r="P278" s="190"/>
      <c r="Q278" s="121"/>
      <c r="R278" s="190"/>
      <c r="S278" s="119"/>
      <c r="T278" s="201">
        <f t="shared" si="61"/>
        <v>0</v>
      </c>
      <c r="U278" s="184" t="e">
        <f t="shared" si="62"/>
        <v>#DIV/0!</v>
      </c>
      <c r="V278" s="227">
        <f t="shared" si="63"/>
        <v>0</v>
      </c>
      <c r="W278" s="115">
        <f t="shared" si="64"/>
      </c>
      <c r="X278" s="115">
        <f t="shared" si="65"/>
      </c>
      <c r="Y278" s="115">
        <f t="shared" si="66"/>
      </c>
      <c r="Z278" s="115">
        <f t="shared" si="66"/>
      </c>
      <c r="AA278" s="208">
        <f t="shared" si="67"/>
        <v>0</v>
      </c>
      <c r="AB278" s="116">
        <f t="shared" si="68"/>
        <v>0</v>
      </c>
      <c r="AC278" s="116">
        <f t="shared" si="69"/>
        <v>0</v>
      </c>
      <c r="AD278" s="181" t="e">
        <f t="shared" si="70"/>
        <v>#DIV/0!</v>
      </c>
    </row>
    <row r="279" spans="6:30" ht="12.75">
      <c r="F279" s="113"/>
      <c r="G279" s="113"/>
      <c r="H279" s="113"/>
      <c r="I279" s="113"/>
      <c r="J279" s="113"/>
      <c r="K279" s="120">
        <f t="shared" si="58"/>
        <v>0</v>
      </c>
      <c r="L279" s="120">
        <f t="shared" si="59"/>
        <v>0</v>
      </c>
      <c r="M279" s="215">
        <f t="shared" si="57"/>
        <v>0</v>
      </c>
      <c r="N279" s="185"/>
      <c r="O279" s="200">
        <f t="shared" si="60"/>
        <v>0</v>
      </c>
      <c r="P279" s="190"/>
      <c r="Q279" s="121"/>
      <c r="R279" s="190"/>
      <c r="S279" s="119"/>
      <c r="T279" s="201">
        <f t="shared" si="61"/>
        <v>0</v>
      </c>
      <c r="U279" s="184" t="e">
        <f t="shared" si="62"/>
        <v>#DIV/0!</v>
      </c>
      <c r="V279" s="227">
        <f t="shared" si="63"/>
        <v>0</v>
      </c>
      <c r="W279" s="115">
        <f t="shared" si="64"/>
      </c>
      <c r="X279" s="115">
        <f t="shared" si="65"/>
      </c>
      <c r="Y279" s="115">
        <f t="shared" si="66"/>
      </c>
      <c r="Z279" s="115">
        <f t="shared" si="66"/>
      </c>
      <c r="AA279" s="208">
        <f t="shared" si="67"/>
        <v>0</v>
      </c>
      <c r="AB279" s="116">
        <f t="shared" si="68"/>
        <v>0</v>
      </c>
      <c r="AC279" s="116">
        <f t="shared" si="69"/>
        <v>0</v>
      </c>
      <c r="AD279" s="181" t="e">
        <f t="shared" si="70"/>
        <v>#DIV/0!</v>
      </c>
    </row>
    <row r="280" spans="6:30" ht="12.75">
      <c r="F280" s="113"/>
      <c r="G280" s="113"/>
      <c r="H280" s="113"/>
      <c r="I280" s="113"/>
      <c r="J280" s="113"/>
      <c r="K280" s="120">
        <f t="shared" si="58"/>
        <v>0</v>
      </c>
      <c r="L280" s="120">
        <f t="shared" si="59"/>
        <v>0</v>
      </c>
      <c r="M280" s="215">
        <f t="shared" si="57"/>
        <v>0</v>
      </c>
      <c r="N280" s="185"/>
      <c r="O280" s="200">
        <f t="shared" si="60"/>
        <v>0</v>
      </c>
      <c r="P280" s="190"/>
      <c r="Q280" s="121"/>
      <c r="R280" s="190"/>
      <c r="S280" s="119"/>
      <c r="T280" s="201">
        <f t="shared" si="61"/>
        <v>0</v>
      </c>
      <c r="U280" s="184" t="e">
        <f t="shared" si="62"/>
        <v>#DIV/0!</v>
      </c>
      <c r="V280" s="227">
        <f t="shared" si="63"/>
        <v>0</v>
      </c>
      <c r="W280" s="115">
        <f t="shared" si="64"/>
      </c>
      <c r="X280" s="115">
        <f t="shared" si="65"/>
      </c>
      <c r="Y280" s="115">
        <f t="shared" si="66"/>
      </c>
      <c r="Z280" s="115">
        <f t="shared" si="66"/>
      </c>
      <c r="AA280" s="208">
        <f t="shared" si="67"/>
        <v>0</v>
      </c>
      <c r="AB280" s="116">
        <f t="shared" si="68"/>
        <v>0</v>
      </c>
      <c r="AC280" s="116">
        <f t="shared" si="69"/>
        <v>0</v>
      </c>
      <c r="AD280" s="181" t="e">
        <f t="shared" si="70"/>
        <v>#DIV/0!</v>
      </c>
    </row>
    <row r="281" spans="6:30" ht="12.75">
      <c r="F281" s="113"/>
      <c r="G281" s="113"/>
      <c r="H281" s="113"/>
      <c r="I281" s="113"/>
      <c r="J281" s="113"/>
      <c r="K281" s="120">
        <f t="shared" si="58"/>
        <v>0</v>
      </c>
      <c r="L281" s="120">
        <f t="shared" si="59"/>
        <v>0</v>
      </c>
      <c r="M281" s="215">
        <f t="shared" si="57"/>
        <v>0</v>
      </c>
      <c r="N281" s="185"/>
      <c r="O281" s="200">
        <f t="shared" si="60"/>
        <v>0</v>
      </c>
      <c r="P281" s="190"/>
      <c r="Q281" s="121"/>
      <c r="R281" s="190"/>
      <c r="S281" s="119"/>
      <c r="T281" s="201">
        <f t="shared" si="61"/>
        <v>0</v>
      </c>
      <c r="U281" s="184" t="e">
        <f t="shared" si="62"/>
        <v>#DIV/0!</v>
      </c>
      <c r="V281" s="227">
        <f t="shared" si="63"/>
        <v>0</v>
      </c>
      <c r="W281" s="115">
        <f t="shared" si="64"/>
      </c>
      <c r="X281" s="115">
        <f t="shared" si="65"/>
      </c>
      <c r="Y281" s="115">
        <f t="shared" si="66"/>
      </c>
      <c r="Z281" s="115">
        <f t="shared" si="66"/>
      </c>
      <c r="AA281" s="208">
        <f t="shared" si="67"/>
        <v>0</v>
      </c>
      <c r="AB281" s="116">
        <f t="shared" si="68"/>
        <v>0</v>
      </c>
      <c r="AC281" s="116">
        <f t="shared" si="69"/>
        <v>0</v>
      </c>
      <c r="AD281" s="181" t="e">
        <f t="shared" si="70"/>
        <v>#DIV/0!</v>
      </c>
    </row>
    <row r="282" spans="6:30" ht="12.75">
      <c r="F282" s="113"/>
      <c r="G282" s="113"/>
      <c r="H282" s="113"/>
      <c r="I282" s="113"/>
      <c r="J282" s="113"/>
      <c r="K282" s="120">
        <f t="shared" si="58"/>
        <v>0</v>
      </c>
      <c r="L282" s="120">
        <f t="shared" si="59"/>
        <v>0</v>
      </c>
      <c r="M282" s="215">
        <f t="shared" si="57"/>
        <v>0</v>
      </c>
      <c r="N282" s="185"/>
      <c r="O282" s="200">
        <f t="shared" si="60"/>
        <v>0</v>
      </c>
      <c r="P282" s="190"/>
      <c r="Q282" s="121"/>
      <c r="R282" s="190"/>
      <c r="S282" s="119"/>
      <c r="T282" s="201">
        <f t="shared" si="61"/>
        <v>0</v>
      </c>
      <c r="U282" s="184" t="e">
        <f t="shared" si="62"/>
        <v>#DIV/0!</v>
      </c>
      <c r="V282" s="227">
        <f t="shared" si="63"/>
        <v>0</v>
      </c>
      <c r="W282" s="115">
        <f t="shared" si="64"/>
      </c>
      <c r="X282" s="115">
        <f t="shared" si="65"/>
      </c>
      <c r="Y282" s="115">
        <f t="shared" si="66"/>
      </c>
      <c r="Z282" s="115">
        <f t="shared" si="66"/>
      </c>
      <c r="AA282" s="208">
        <f t="shared" si="67"/>
        <v>0</v>
      </c>
      <c r="AB282" s="116">
        <f t="shared" si="68"/>
        <v>0</v>
      </c>
      <c r="AC282" s="116">
        <f t="shared" si="69"/>
        <v>0</v>
      </c>
      <c r="AD282" s="181" t="e">
        <f t="shared" si="70"/>
        <v>#DIV/0!</v>
      </c>
    </row>
    <row r="283" spans="6:30" ht="12.75">
      <c r="F283" s="113"/>
      <c r="G283" s="113"/>
      <c r="H283" s="113"/>
      <c r="I283" s="113"/>
      <c r="J283" s="113"/>
      <c r="K283" s="120">
        <f t="shared" si="58"/>
        <v>0</v>
      </c>
      <c r="L283" s="120">
        <f t="shared" si="59"/>
        <v>0</v>
      </c>
      <c r="M283" s="215">
        <f t="shared" si="57"/>
        <v>0</v>
      </c>
      <c r="N283" s="185"/>
      <c r="O283" s="200">
        <f t="shared" si="60"/>
        <v>0</v>
      </c>
      <c r="P283" s="190"/>
      <c r="Q283" s="121"/>
      <c r="R283" s="190"/>
      <c r="S283" s="119"/>
      <c r="T283" s="201">
        <f t="shared" si="61"/>
        <v>0</v>
      </c>
      <c r="U283" s="184" t="e">
        <f t="shared" si="62"/>
        <v>#DIV/0!</v>
      </c>
      <c r="V283" s="227">
        <f t="shared" si="63"/>
        <v>0</v>
      </c>
      <c r="W283" s="115">
        <f t="shared" si="64"/>
      </c>
      <c r="X283" s="115">
        <f t="shared" si="65"/>
      </c>
      <c r="Y283" s="115">
        <f t="shared" si="66"/>
      </c>
      <c r="Z283" s="115">
        <f t="shared" si="66"/>
      </c>
      <c r="AA283" s="208">
        <f t="shared" si="67"/>
        <v>0</v>
      </c>
      <c r="AB283" s="116">
        <f t="shared" si="68"/>
        <v>0</v>
      </c>
      <c r="AC283" s="116">
        <f t="shared" si="69"/>
        <v>0</v>
      </c>
      <c r="AD283" s="181" t="e">
        <f t="shared" si="70"/>
        <v>#DIV/0!</v>
      </c>
    </row>
    <row r="284" spans="6:30" ht="12.75">
      <c r="F284" s="113"/>
      <c r="G284" s="113"/>
      <c r="H284" s="113"/>
      <c r="I284" s="113"/>
      <c r="J284" s="113"/>
      <c r="K284" s="120">
        <f t="shared" si="58"/>
        <v>0</v>
      </c>
      <c r="L284" s="120">
        <f t="shared" si="59"/>
        <v>0</v>
      </c>
      <c r="M284" s="215">
        <f t="shared" si="57"/>
        <v>0</v>
      </c>
      <c r="N284" s="185"/>
      <c r="O284" s="200">
        <f t="shared" si="60"/>
        <v>0</v>
      </c>
      <c r="P284" s="190"/>
      <c r="Q284" s="121"/>
      <c r="R284" s="190"/>
      <c r="S284" s="119"/>
      <c r="T284" s="201">
        <f t="shared" si="61"/>
        <v>0</v>
      </c>
      <c r="U284" s="184" t="e">
        <f t="shared" si="62"/>
        <v>#DIV/0!</v>
      </c>
      <c r="V284" s="227">
        <f t="shared" si="63"/>
        <v>0</v>
      </c>
      <c r="W284" s="115">
        <f t="shared" si="64"/>
      </c>
      <c r="X284" s="115">
        <f t="shared" si="65"/>
      </c>
      <c r="Y284" s="115">
        <f t="shared" si="66"/>
      </c>
      <c r="Z284" s="115">
        <f t="shared" si="66"/>
      </c>
      <c r="AA284" s="208">
        <f t="shared" si="67"/>
        <v>0</v>
      </c>
      <c r="AB284" s="116">
        <f t="shared" si="68"/>
        <v>0</v>
      </c>
      <c r="AC284" s="116">
        <f t="shared" si="69"/>
        <v>0</v>
      </c>
      <c r="AD284" s="181" t="e">
        <f t="shared" si="70"/>
        <v>#DIV/0!</v>
      </c>
    </row>
    <row r="285" spans="6:30" ht="12.75">
      <c r="F285" s="113"/>
      <c r="G285" s="113"/>
      <c r="H285" s="113"/>
      <c r="I285" s="113"/>
      <c r="J285" s="113"/>
      <c r="K285" s="120">
        <f t="shared" si="58"/>
        <v>0</v>
      </c>
      <c r="L285" s="120">
        <f t="shared" si="59"/>
        <v>0</v>
      </c>
      <c r="M285" s="215">
        <f t="shared" si="57"/>
        <v>0</v>
      </c>
      <c r="N285" s="185"/>
      <c r="O285" s="200">
        <f t="shared" si="60"/>
        <v>0</v>
      </c>
      <c r="P285" s="190"/>
      <c r="Q285" s="121"/>
      <c r="R285" s="190"/>
      <c r="S285" s="119"/>
      <c r="T285" s="201">
        <f t="shared" si="61"/>
        <v>0</v>
      </c>
      <c r="U285" s="184" t="e">
        <f t="shared" si="62"/>
        <v>#DIV/0!</v>
      </c>
      <c r="V285" s="227">
        <f t="shared" si="63"/>
        <v>0</v>
      </c>
      <c r="W285" s="115">
        <f t="shared" si="64"/>
      </c>
      <c r="X285" s="115">
        <f t="shared" si="65"/>
      </c>
      <c r="Y285" s="115">
        <f t="shared" si="66"/>
      </c>
      <c r="Z285" s="115">
        <f t="shared" si="66"/>
      </c>
      <c r="AA285" s="208">
        <f t="shared" si="67"/>
        <v>0</v>
      </c>
      <c r="AB285" s="116">
        <f t="shared" si="68"/>
        <v>0</v>
      </c>
      <c r="AC285" s="116">
        <f t="shared" si="69"/>
        <v>0</v>
      </c>
      <c r="AD285" s="181" t="e">
        <f t="shared" si="70"/>
        <v>#DIV/0!</v>
      </c>
    </row>
    <row r="286" spans="6:30" ht="12.75">
      <c r="F286" s="113"/>
      <c r="G286" s="113"/>
      <c r="H286" s="113"/>
      <c r="I286" s="113"/>
      <c r="J286" s="113"/>
      <c r="K286" s="120">
        <f t="shared" si="58"/>
        <v>0</v>
      </c>
      <c r="L286" s="120">
        <f t="shared" si="59"/>
        <v>0</v>
      </c>
      <c r="M286" s="215">
        <f t="shared" si="57"/>
        <v>0</v>
      </c>
      <c r="N286" s="185"/>
      <c r="O286" s="200">
        <f t="shared" si="60"/>
        <v>0</v>
      </c>
      <c r="P286" s="190"/>
      <c r="Q286" s="121"/>
      <c r="R286" s="190"/>
      <c r="S286" s="119"/>
      <c r="T286" s="201">
        <f t="shared" si="61"/>
        <v>0</v>
      </c>
      <c r="U286" s="184" t="e">
        <f t="shared" si="62"/>
        <v>#DIV/0!</v>
      </c>
      <c r="V286" s="227">
        <f t="shared" si="63"/>
        <v>0</v>
      </c>
      <c r="W286" s="115">
        <f t="shared" si="64"/>
      </c>
      <c r="X286" s="115">
        <f t="shared" si="65"/>
      </c>
      <c r="Y286" s="115">
        <f t="shared" si="66"/>
      </c>
      <c r="Z286" s="115">
        <f t="shared" si="66"/>
      </c>
      <c r="AA286" s="208">
        <f t="shared" si="67"/>
        <v>0</v>
      </c>
      <c r="AB286" s="116">
        <f t="shared" si="68"/>
        <v>0</v>
      </c>
      <c r="AC286" s="116">
        <f t="shared" si="69"/>
        <v>0</v>
      </c>
      <c r="AD286" s="181" t="e">
        <f t="shared" si="70"/>
        <v>#DIV/0!</v>
      </c>
    </row>
    <row r="287" spans="6:30" ht="12.75">
      <c r="F287" s="113"/>
      <c r="G287" s="113"/>
      <c r="H287" s="113"/>
      <c r="I287" s="113"/>
      <c r="J287" s="113"/>
      <c r="K287" s="120">
        <f t="shared" si="58"/>
        <v>0</v>
      </c>
      <c r="L287" s="120">
        <f t="shared" si="59"/>
        <v>0</v>
      </c>
      <c r="M287" s="215">
        <f t="shared" si="57"/>
        <v>0</v>
      </c>
      <c r="N287" s="185"/>
      <c r="O287" s="200">
        <f t="shared" si="60"/>
        <v>0</v>
      </c>
      <c r="P287" s="190"/>
      <c r="Q287" s="121"/>
      <c r="R287" s="190"/>
      <c r="S287" s="119"/>
      <c r="T287" s="201">
        <f t="shared" si="61"/>
        <v>0</v>
      </c>
      <c r="U287" s="184" t="e">
        <f t="shared" si="62"/>
        <v>#DIV/0!</v>
      </c>
      <c r="V287" s="227">
        <f t="shared" si="63"/>
        <v>0</v>
      </c>
      <c r="W287" s="115">
        <f t="shared" si="64"/>
      </c>
      <c r="X287" s="115">
        <f t="shared" si="65"/>
      </c>
      <c r="Y287" s="115">
        <f t="shared" si="66"/>
      </c>
      <c r="Z287" s="115">
        <f t="shared" si="66"/>
      </c>
      <c r="AA287" s="208">
        <f t="shared" si="67"/>
        <v>0</v>
      </c>
      <c r="AB287" s="116">
        <f t="shared" si="68"/>
        <v>0</v>
      </c>
      <c r="AC287" s="116">
        <f t="shared" si="69"/>
        <v>0</v>
      </c>
      <c r="AD287" s="181" t="e">
        <f t="shared" si="70"/>
        <v>#DIV/0!</v>
      </c>
    </row>
    <row r="288" spans="6:30" ht="12.75">
      <c r="F288" s="113"/>
      <c r="G288" s="113"/>
      <c r="H288" s="113"/>
      <c r="I288" s="113"/>
      <c r="J288" s="113"/>
      <c r="K288" s="120">
        <f t="shared" si="58"/>
        <v>0</v>
      </c>
      <c r="L288" s="120">
        <f t="shared" si="59"/>
        <v>0</v>
      </c>
      <c r="M288" s="215">
        <f t="shared" si="57"/>
        <v>0</v>
      </c>
      <c r="N288" s="185"/>
      <c r="O288" s="200">
        <f t="shared" si="60"/>
        <v>0</v>
      </c>
      <c r="P288" s="190"/>
      <c r="Q288" s="121"/>
      <c r="R288" s="190"/>
      <c r="S288" s="119"/>
      <c r="T288" s="201">
        <f t="shared" si="61"/>
        <v>0</v>
      </c>
      <c r="U288" s="184" t="e">
        <f t="shared" si="62"/>
        <v>#DIV/0!</v>
      </c>
      <c r="V288" s="227">
        <f t="shared" si="63"/>
        <v>0</v>
      </c>
      <c r="W288" s="115">
        <f t="shared" si="64"/>
      </c>
      <c r="X288" s="115">
        <f t="shared" si="65"/>
      </c>
      <c r="Y288" s="115">
        <f t="shared" si="66"/>
      </c>
      <c r="Z288" s="115">
        <f t="shared" si="66"/>
      </c>
      <c r="AA288" s="208">
        <f t="shared" si="67"/>
        <v>0</v>
      </c>
      <c r="AB288" s="116">
        <f t="shared" si="68"/>
        <v>0</v>
      </c>
      <c r="AC288" s="116">
        <f t="shared" si="69"/>
        <v>0</v>
      </c>
      <c r="AD288" s="181" t="e">
        <f t="shared" si="70"/>
        <v>#DIV/0!</v>
      </c>
    </row>
    <row r="289" spans="6:30" ht="12.75">
      <c r="F289" s="113"/>
      <c r="G289" s="113"/>
      <c r="H289" s="113"/>
      <c r="I289" s="113"/>
      <c r="J289" s="113"/>
      <c r="K289" s="120">
        <f t="shared" si="58"/>
        <v>0</v>
      </c>
      <c r="L289" s="120">
        <f t="shared" si="59"/>
        <v>0</v>
      </c>
      <c r="M289" s="215">
        <f t="shared" si="57"/>
        <v>0</v>
      </c>
      <c r="N289" s="185"/>
      <c r="O289" s="200">
        <f t="shared" si="60"/>
        <v>0</v>
      </c>
      <c r="P289" s="190"/>
      <c r="Q289" s="121"/>
      <c r="R289" s="190"/>
      <c r="S289" s="119"/>
      <c r="T289" s="201">
        <f t="shared" si="61"/>
        <v>0</v>
      </c>
      <c r="U289" s="184" t="e">
        <f t="shared" si="62"/>
        <v>#DIV/0!</v>
      </c>
      <c r="V289" s="227">
        <f t="shared" si="63"/>
        <v>0</v>
      </c>
      <c r="W289" s="115">
        <f t="shared" si="64"/>
      </c>
      <c r="X289" s="115">
        <f t="shared" si="65"/>
      </c>
      <c r="Y289" s="115">
        <f t="shared" si="66"/>
      </c>
      <c r="Z289" s="115">
        <f t="shared" si="66"/>
      </c>
      <c r="AA289" s="208">
        <f t="shared" si="67"/>
        <v>0</v>
      </c>
      <c r="AB289" s="116">
        <f t="shared" si="68"/>
        <v>0</v>
      </c>
      <c r="AC289" s="116">
        <f t="shared" si="69"/>
        <v>0</v>
      </c>
      <c r="AD289" s="181" t="e">
        <f t="shared" si="70"/>
        <v>#DIV/0!</v>
      </c>
    </row>
    <row r="290" spans="6:30" ht="12.75">
      <c r="F290" s="113"/>
      <c r="G290" s="113"/>
      <c r="H290" s="113"/>
      <c r="I290" s="113"/>
      <c r="J290" s="113"/>
      <c r="K290" s="120">
        <f t="shared" si="58"/>
        <v>0</v>
      </c>
      <c r="L290" s="120">
        <f t="shared" si="59"/>
        <v>0</v>
      </c>
      <c r="M290" s="215">
        <f t="shared" si="57"/>
        <v>0</v>
      </c>
      <c r="N290" s="185"/>
      <c r="O290" s="200">
        <f t="shared" si="60"/>
        <v>0</v>
      </c>
      <c r="P290" s="190"/>
      <c r="Q290" s="121"/>
      <c r="R290" s="190"/>
      <c r="S290" s="119"/>
      <c r="T290" s="201">
        <f t="shared" si="61"/>
        <v>0</v>
      </c>
      <c r="U290" s="184" t="e">
        <f t="shared" si="62"/>
        <v>#DIV/0!</v>
      </c>
      <c r="V290" s="227">
        <f t="shared" si="63"/>
        <v>0</v>
      </c>
      <c r="W290" s="115">
        <f t="shared" si="64"/>
      </c>
      <c r="X290" s="115">
        <f t="shared" si="65"/>
      </c>
      <c r="Y290" s="115">
        <f t="shared" si="66"/>
      </c>
      <c r="Z290" s="115">
        <f t="shared" si="66"/>
      </c>
      <c r="AA290" s="208">
        <f t="shared" si="67"/>
        <v>0</v>
      </c>
      <c r="AB290" s="116">
        <f t="shared" si="68"/>
        <v>0</v>
      </c>
      <c r="AC290" s="116">
        <f t="shared" si="69"/>
        <v>0</v>
      </c>
      <c r="AD290" s="181" t="e">
        <f t="shared" si="70"/>
        <v>#DIV/0!</v>
      </c>
    </row>
    <row r="291" spans="6:30" ht="12.75">
      <c r="F291" s="113"/>
      <c r="G291" s="113"/>
      <c r="H291" s="113"/>
      <c r="I291" s="113"/>
      <c r="J291" s="113"/>
      <c r="K291" s="120">
        <f t="shared" si="58"/>
        <v>0</v>
      </c>
      <c r="L291" s="120">
        <f t="shared" si="59"/>
        <v>0</v>
      </c>
      <c r="M291" s="215">
        <f t="shared" si="57"/>
        <v>0</v>
      </c>
      <c r="N291" s="185"/>
      <c r="O291" s="200">
        <f t="shared" si="60"/>
        <v>0</v>
      </c>
      <c r="P291" s="190"/>
      <c r="Q291" s="121"/>
      <c r="R291" s="190"/>
      <c r="S291" s="119"/>
      <c r="T291" s="201">
        <f t="shared" si="61"/>
        <v>0</v>
      </c>
      <c r="U291" s="184" t="e">
        <f t="shared" si="62"/>
        <v>#DIV/0!</v>
      </c>
      <c r="V291" s="227">
        <f t="shared" si="63"/>
        <v>0</v>
      </c>
      <c r="W291" s="115">
        <f t="shared" si="64"/>
      </c>
      <c r="X291" s="115">
        <f t="shared" si="65"/>
      </c>
      <c r="Y291" s="115">
        <f t="shared" si="66"/>
      </c>
      <c r="Z291" s="115">
        <f t="shared" si="66"/>
      </c>
      <c r="AA291" s="208">
        <f t="shared" si="67"/>
        <v>0</v>
      </c>
      <c r="AB291" s="116">
        <f t="shared" si="68"/>
        <v>0</v>
      </c>
      <c r="AC291" s="116">
        <f t="shared" si="69"/>
        <v>0</v>
      </c>
      <c r="AD291" s="181" t="e">
        <f t="shared" si="70"/>
        <v>#DIV/0!</v>
      </c>
    </row>
    <row r="292" spans="6:30" ht="12.75">
      <c r="F292" s="113"/>
      <c r="G292" s="113"/>
      <c r="H292" s="113"/>
      <c r="I292" s="113"/>
      <c r="J292" s="113"/>
      <c r="K292" s="120">
        <f t="shared" si="58"/>
        <v>0</v>
      </c>
      <c r="L292" s="120">
        <f t="shared" si="59"/>
        <v>0</v>
      </c>
      <c r="M292" s="215">
        <f t="shared" si="57"/>
        <v>0</v>
      </c>
      <c r="N292" s="185"/>
      <c r="O292" s="200">
        <f t="shared" si="60"/>
        <v>0</v>
      </c>
      <c r="P292" s="190"/>
      <c r="Q292" s="121"/>
      <c r="R292" s="190"/>
      <c r="S292" s="119"/>
      <c r="T292" s="201">
        <f t="shared" si="61"/>
        <v>0</v>
      </c>
      <c r="U292" s="184" t="e">
        <f t="shared" si="62"/>
        <v>#DIV/0!</v>
      </c>
      <c r="V292" s="227">
        <f t="shared" si="63"/>
        <v>0</v>
      </c>
      <c r="W292" s="115">
        <f t="shared" si="64"/>
      </c>
      <c r="X292" s="115">
        <f t="shared" si="65"/>
      </c>
      <c r="Y292" s="115">
        <f t="shared" si="66"/>
      </c>
      <c r="Z292" s="115">
        <f t="shared" si="66"/>
      </c>
      <c r="AA292" s="208">
        <f t="shared" si="67"/>
        <v>0</v>
      </c>
      <c r="AB292" s="116">
        <f t="shared" si="68"/>
        <v>0</v>
      </c>
      <c r="AC292" s="116">
        <f t="shared" si="69"/>
        <v>0</v>
      </c>
      <c r="AD292" s="181" t="e">
        <f t="shared" si="70"/>
        <v>#DIV/0!</v>
      </c>
    </row>
    <row r="293" spans="6:30" ht="12.75">
      <c r="F293" s="113"/>
      <c r="G293" s="113"/>
      <c r="H293" s="113"/>
      <c r="I293" s="113"/>
      <c r="J293" s="113"/>
      <c r="K293" s="120">
        <f t="shared" si="58"/>
        <v>0</v>
      </c>
      <c r="L293" s="120">
        <f t="shared" si="59"/>
        <v>0</v>
      </c>
      <c r="M293" s="215">
        <f t="shared" si="57"/>
        <v>0</v>
      </c>
      <c r="N293" s="185"/>
      <c r="O293" s="200">
        <f t="shared" si="60"/>
        <v>0</v>
      </c>
      <c r="P293" s="190"/>
      <c r="Q293" s="121"/>
      <c r="R293" s="190"/>
      <c r="S293" s="119"/>
      <c r="T293" s="201">
        <f t="shared" si="61"/>
        <v>0</v>
      </c>
      <c r="U293" s="184" t="e">
        <f t="shared" si="62"/>
        <v>#DIV/0!</v>
      </c>
      <c r="V293" s="227">
        <f t="shared" si="63"/>
        <v>0</v>
      </c>
      <c r="W293" s="115">
        <f t="shared" si="64"/>
      </c>
      <c r="X293" s="115">
        <f t="shared" si="65"/>
      </c>
      <c r="Y293" s="115">
        <f t="shared" si="66"/>
      </c>
      <c r="Z293" s="115">
        <f t="shared" si="66"/>
      </c>
      <c r="AA293" s="208">
        <f t="shared" si="67"/>
        <v>0</v>
      </c>
      <c r="AB293" s="116">
        <f t="shared" si="68"/>
        <v>0</v>
      </c>
      <c r="AC293" s="116">
        <f t="shared" si="69"/>
        <v>0</v>
      </c>
      <c r="AD293" s="181" t="e">
        <f t="shared" si="70"/>
        <v>#DIV/0!</v>
      </c>
    </row>
    <row r="294" spans="6:30" ht="12.75">
      <c r="F294" s="113"/>
      <c r="G294" s="113"/>
      <c r="H294" s="113"/>
      <c r="I294" s="113"/>
      <c r="J294" s="113"/>
      <c r="K294" s="120">
        <f t="shared" si="58"/>
        <v>0</v>
      </c>
      <c r="L294" s="120">
        <f t="shared" si="59"/>
        <v>0</v>
      </c>
      <c r="M294" s="215">
        <f t="shared" si="57"/>
        <v>0</v>
      </c>
      <c r="N294" s="185"/>
      <c r="O294" s="200">
        <f t="shared" si="60"/>
        <v>0</v>
      </c>
      <c r="P294" s="190"/>
      <c r="Q294" s="121"/>
      <c r="R294" s="190"/>
      <c r="S294" s="119"/>
      <c r="T294" s="201">
        <f t="shared" si="61"/>
        <v>0</v>
      </c>
      <c r="U294" s="184" t="e">
        <f t="shared" si="62"/>
        <v>#DIV/0!</v>
      </c>
      <c r="V294" s="227">
        <f t="shared" si="63"/>
        <v>0</v>
      </c>
      <c r="W294" s="115">
        <f t="shared" si="64"/>
      </c>
      <c r="X294" s="115">
        <f t="shared" si="65"/>
      </c>
      <c r="Y294" s="115">
        <f t="shared" si="66"/>
      </c>
      <c r="Z294" s="115">
        <f t="shared" si="66"/>
      </c>
      <c r="AA294" s="208">
        <f t="shared" si="67"/>
        <v>0</v>
      </c>
      <c r="AB294" s="116">
        <f t="shared" si="68"/>
        <v>0</v>
      </c>
      <c r="AC294" s="116">
        <f t="shared" si="69"/>
        <v>0</v>
      </c>
      <c r="AD294" s="181" t="e">
        <f t="shared" si="70"/>
        <v>#DIV/0!</v>
      </c>
    </row>
    <row r="295" spans="6:30" ht="12.75">
      <c r="F295" s="113"/>
      <c r="G295" s="113"/>
      <c r="H295" s="113"/>
      <c r="I295" s="113"/>
      <c r="J295" s="113"/>
      <c r="K295" s="120">
        <f t="shared" si="58"/>
        <v>0</v>
      </c>
      <c r="L295" s="120">
        <f t="shared" si="59"/>
        <v>0</v>
      </c>
      <c r="M295" s="215">
        <f t="shared" si="57"/>
        <v>0</v>
      </c>
      <c r="N295" s="185"/>
      <c r="O295" s="200">
        <f t="shared" si="60"/>
        <v>0</v>
      </c>
      <c r="P295" s="190"/>
      <c r="Q295" s="121"/>
      <c r="R295" s="190"/>
      <c r="S295" s="119"/>
      <c r="T295" s="201">
        <f t="shared" si="61"/>
        <v>0</v>
      </c>
      <c r="U295" s="184" t="e">
        <f t="shared" si="62"/>
        <v>#DIV/0!</v>
      </c>
      <c r="V295" s="227">
        <f t="shared" si="63"/>
        <v>0</v>
      </c>
      <c r="W295" s="115">
        <f t="shared" si="64"/>
      </c>
      <c r="X295" s="115">
        <f t="shared" si="65"/>
      </c>
      <c r="Y295" s="115">
        <f t="shared" si="66"/>
      </c>
      <c r="Z295" s="115">
        <f t="shared" si="66"/>
      </c>
      <c r="AA295" s="208">
        <f t="shared" si="67"/>
        <v>0</v>
      </c>
      <c r="AB295" s="116">
        <f t="shared" si="68"/>
        <v>0</v>
      </c>
      <c r="AC295" s="116">
        <f t="shared" si="69"/>
        <v>0</v>
      </c>
      <c r="AD295" s="181" t="e">
        <f t="shared" si="70"/>
        <v>#DIV/0!</v>
      </c>
    </row>
    <row r="296" spans="6:30" ht="12.75">
      <c r="F296" s="113"/>
      <c r="G296" s="113"/>
      <c r="H296" s="113"/>
      <c r="I296" s="113"/>
      <c r="J296" s="113"/>
      <c r="K296" s="120">
        <f t="shared" si="58"/>
        <v>0</v>
      </c>
      <c r="L296" s="120">
        <f t="shared" si="59"/>
        <v>0</v>
      </c>
      <c r="M296" s="215">
        <f t="shared" si="57"/>
        <v>0</v>
      </c>
      <c r="N296" s="185"/>
      <c r="O296" s="200">
        <f t="shared" si="60"/>
        <v>0</v>
      </c>
      <c r="P296" s="190"/>
      <c r="Q296" s="121"/>
      <c r="R296" s="190"/>
      <c r="S296" s="119"/>
      <c r="T296" s="201">
        <f t="shared" si="61"/>
        <v>0</v>
      </c>
      <c r="U296" s="184" t="e">
        <f t="shared" si="62"/>
        <v>#DIV/0!</v>
      </c>
      <c r="V296" s="227">
        <f t="shared" si="63"/>
        <v>0</v>
      </c>
      <c r="W296" s="115">
        <f t="shared" si="64"/>
      </c>
      <c r="X296" s="115">
        <f t="shared" si="65"/>
      </c>
      <c r="Y296" s="115">
        <f t="shared" si="66"/>
      </c>
      <c r="Z296" s="115">
        <f t="shared" si="66"/>
      </c>
      <c r="AA296" s="208">
        <f t="shared" si="67"/>
        <v>0</v>
      </c>
      <c r="AB296" s="116">
        <f t="shared" si="68"/>
        <v>0</v>
      </c>
      <c r="AC296" s="116">
        <f t="shared" si="69"/>
        <v>0</v>
      </c>
      <c r="AD296" s="181" t="e">
        <f t="shared" si="70"/>
        <v>#DIV/0!</v>
      </c>
    </row>
    <row r="297" spans="6:30" ht="12.75">
      <c r="F297" s="113"/>
      <c r="G297" s="113"/>
      <c r="H297" s="113"/>
      <c r="I297" s="113"/>
      <c r="J297" s="113"/>
      <c r="K297" s="120">
        <f t="shared" si="58"/>
        <v>0</v>
      </c>
      <c r="L297" s="120">
        <f t="shared" si="59"/>
        <v>0</v>
      </c>
      <c r="M297" s="215">
        <f t="shared" si="57"/>
        <v>0</v>
      </c>
      <c r="N297" s="185"/>
      <c r="O297" s="200">
        <f t="shared" si="60"/>
        <v>0</v>
      </c>
      <c r="P297" s="190"/>
      <c r="Q297" s="121"/>
      <c r="R297" s="190"/>
      <c r="S297" s="119"/>
      <c r="T297" s="201">
        <f t="shared" si="61"/>
        <v>0</v>
      </c>
      <c r="U297" s="184" t="e">
        <f t="shared" si="62"/>
        <v>#DIV/0!</v>
      </c>
      <c r="V297" s="227">
        <f t="shared" si="63"/>
        <v>0</v>
      </c>
      <c r="W297" s="115">
        <f t="shared" si="64"/>
      </c>
      <c r="X297" s="115">
        <f t="shared" si="65"/>
      </c>
      <c r="Y297" s="115">
        <f t="shared" si="66"/>
      </c>
      <c r="Z297" s="115">
        <f t="shared" si="66"/>
      </c>
      <c r="AA297" s="208">
        <f t="shared" si="67"/>
        <v>0</v>
      </c>
      <c r="AB297" s="116">
        <f t="shared" si="68"/>
        <v>0</v>
      </c>
      <c r="AC297" s="116">
        <f t="shared" si="69"/>
        <v>0</v>
      </c>
      <c r="AD297" s="181" t="e">
        <f t="shared" si="70"/>
        <v>#DIV/0!</v>
      </c>
    </row>
    <row r="298" spans="6:30" ht="12.75">
      <c r="F298" s="113"/>
      <c r="G298" s="113"/>
      <c r="H298" s="113"/>
      <c r="I298" s="113"/>
      <c r="J298" s="113"/>
      <c r="K298" s="120">
        <f t="shared" si="58"/>
        <v>0</v>
      </c>
      <c r="L298" s="120">
        <f t="shared" si="59"/>
        <v>0</v>
      </c>
      <c r="M298" s="215">
        <f t="shared" si="57"/>
        <v>0</v>
      </c>
      <c r="N298" s="185"/>
      <c r="O298" s="200">
        <f t="shared" si="60"/>
        <v>0</v>
      </c>
      <c r="P298" s="190"/>
      <c r="Q298" s="121"/>
      <c r="R298" s="190"/>
      <c r="S298" s="119"/>
      <c r="T298" s="201">
        <f t="shared" si="61"/>
        <v>0</v>
      </c>
      <c r="U298" s="184" t="e">
        <f t="shared" si="62"/>
        <v>#DIV/0!</v>
      </c>
      <c r="V298" s="227">
        <f t="shared" si="63"/>
        <v>0</v>
      </c>
      <c r="W298" s="115">
        <f t="shared" si="64"/>
      </c>
      <c r="X298" s="115">
        <f t="shared" si="65"/>
      </c>
      <c r="Y298" s="115">
        <f t="shared" si="66"/>
      </c>
      <c r="Z298" s="115">
        <f t="shared" si="66"/>
      </c>
      <c r="AA298" s="208">
        <f t="shared" si="67"/>
        <v>0</v>
      </c>
      <c r="AB298" s="116">
        <f t="shared" si="68"/>
        <v>0</v>
      </c>
      <c r="AC298" s="116">
        <f t="shared" si="69"/>
        <v>0</v>
      </c>
      <c r="AD298" s="181" t="e">
        <f t="shared" si="70"/>
        <v>#DIV/0!</v>
      </c>
    </row>
    <row r="299" spans="6:30" ht="12.75">
      <c r="F299" s="113"/>
      <c r="G299" s="113"/>
      <c r="H299" s="113"/>
      <c r="I299" s="113"/>
      <c r="J299" s="113"/>
      <c r="K299" s="120">
        <f t="shared" si="58"/>
        <v>0</v>
      </c>
      <c r="L299" s="120">
        <f t="shared" si="59"/>
        <v>0</v>
      </c>
      <c r="M299" s="215">
        <f t="shared" si="57"/>
        <v>0</v>
      </c>
      <c r="N299" s="185"/>
      <c r="O299" s="200">
        <f t="shared" si="60"/>
        <v>0</v>
      </c>
      <c r="P299" s="190"/>
      <c r="Q299" s="121"/>
      <c r="R299" s="190"/>
      <c r="S299" s="119"/>
      <c r="T299" s="201">
        <f t="shared" si="61"/>
        <v>0</v>
      </c>
      <c r="U299" s="184" t="e">
        <f t="shared" si="62"/>
        <v>#DIV/0!</v>
      </c>
      <c r="V299" s="227">
        <f t="shared" si="63"/>
        <v>0</v>
      </c>
      <c r="W299" s="115">
        <f t="shared" si="64"/>
      </c>
      <c r="X299" s="115">
        <f t="shared" si="65"/>
      </c>
      <c r="Y299" s="115">
        <f t="shared" si="66"/>
      </c>
      <c r="Z299" s="115">
        <f t="shared" si="66"/>
      </c>
      <c r="AA299" s="208">
        <f t="shared" si="67"/>
        <v>0</v>
      </c>
      <c r="AB299" s="116">
        <f t="shared" si="68"/>
        <v>0</v>
      </c>
      <c r="AC299" s="116">
        <f t="shared" si="69"/>
        <v>0</v>
      </c>
      <c r="AD299" s="181" t="e">
        <f t="shared" si="70"/>
        <v>#DIV/0!</v>
      </c>
    </row>
    <row r="300" spans="6:30" ht="12.75">
      <c r="F300" s="113"/>
      <c r="G300" s="113"/>
      <c r="H300" s="113"/>
      <c r="I300" s="113"/>
      <c r="J300" s="113"/>
      <c r="K300" s="120">
        <f t="shared" si="58"/>
        <v>0</v>
      </c>
      <c r="L300" s="120">
        <f t="shared" si="59"/>
        <v>0</v>
      </c>
      <c r="M300" s="215">
        <f t="shared" si="57"/>
        <v>0</v>
      </c>
      <c r="N300" s="185"/>
      <c r="O300" s="200">
        <f t="shared" si="60"/>
        <v>0</v>
      </c>
      <c r="P300" s="190"/>
      <c r="Q300" s="121"/>
      <c r="R300" s="190"/>
      <c r="S300" s="119"/>
      <c r="T300" s="201">
        <f t="shared" si="61"/>
        <v>0</v>
      </c>
      <c r="U300" s="184" t="e">
        <f t="shared" si="62"/>
        <v>#DIV/0!</v>
      </c>
      <c r="V300" s="227">
        <f t="shared" si="63"/>
        <v>0</v>
      </c>
      <c r="W300" s="115">
        <f t="shared" si="64"/>
      </c>
      <c r="X300" s="115">
        <f t="shared" si="65"/>
      </c>
      <c r="Y300" s="115">
        <f t="shared" si="66"/>
      </c>
      <c r="Z300" s="115">
        <f t="shared" si="66"/>
      </c>
      <c r="AA300" s="208">
        <f t="shared" si="67"/>
        <v>0</v>
      </c>
      <c r="AB300" s="116">
        <f t="shared" si="68"/>
        <v>0</v>
      </c>
      <c r="AC300" s="116">
        <f t="shared" si="69"/>
        <v>0</v>
      </c>
      <c r="AD300" s="181" t="e">
        <f t="shared" si="70"/>
        <v>#DIV/0!</v>
      </c>
    </row>
    <row r="301" spans="6:30" ht="12.75">
      <c r="F301" s="113"/>
      <c r="G301" s="113"/>
      <c r="H301" s="113"/>
      <c r="I301" s="113"/>
      <c r="J301" s="113"/>
      <c r="K301" s="120">
        <f t="shared" si="58"/>
        <v>0</v>
      </c>
      <c r="L301" s="120">
        <f t="shared" si="59"/>
        <v>0</v>
      </c>
      <c r="M301" s="215">
        <f t="shared" si="57"/>
        <v>0</v>
      </c>
      <c r="N301" s="185"/>
      <c r="O301" s="200">
        <f t="shared" si="60"/>
        <v>0</v>
      </c>
      <c r="P301" s="190"/>
      <c r="Q301" s="121"/>
      <c r="R301" s="190"/>
      <c r="S301" s="119"/>
      <c r="T301" s="201">
        <f t="shared" si="61"/>
        <v>0</v>
      </c>
      <c r="U301" s="184" t="e">
        <f t="shared" si="62"/>
        <v>#DIV/0!</v>
      </c>
      <c r="V301" s="227">
        <f t="shared" si="63"/>
        <v>0</v>
      </c>
      <c r="W301" s="115">
        <f t="shared" si="64"/>
      </c>
      <c r="X301" s="115">
        <f t="shared" si="65"/>
      </c>
      <c r="Y301" s="115">
        <f t="shared" si="66"/>
      </c>
      <c r="Z301" s="115">
        <f t="shared" si="66"/>
      </c>
      <c r="AA301" s="208">
        <f t="shared" si="67"/>
        <v>0</v>
      </c>
      <c r="AB301" s="116">
        <f t="shared" si="68"/>
        <v>0</v>
      </c>
      <c r="AC301" s="116">
        <f t="shared" si="69"/>
        <v>0</v>
      </c>
      <c r="AD301" s="181" t="e">
        <f t="shared" si="70"/>
        <v>#DIV/0!</v>
      </c>
    </row>
    <row r="302" spans="6:30" ht="12.75">
      <c r="F302" s="113"/>
      <c r="G302" s="113"/>
      <c r="H302" s="113"/>
      <c r="I302" s="113"/>
      <c r="J302" s="113"/>
      <c r="K302" s="120">
        <f t="shared" si="58"/>
        <v>0</v>
      </c>
      <c r="L302" s="120">
        <f t="shared" si="59"/>
        <v>0</v>
      </c>
      <c r="M302" s="215">
        <f t="shared" si="57"/>
        <v>0</v>
      </c>
      <c r="N302" s="185"/>
      <c r="O302" s="200">
        <f t="shared" si="60"/>
        <v>0</v>
      </c>
      <c r="P302" s="190"/>
      <c r="Q302" s="121"/>
      <c r="R302" s="190"/>
      <c r="S302" s="119"/>
      <c r="T302" s="201">
        <f t="shared" si="61"/>
        <v>0</v>
      </c>
      <c r="U302" s="184" t="e">
        <f t="shared" si="62"/>
        <v>#DIV/0!</v>
      </c>
      <c r="V302" s="227">
        <f t="shared" si="63"/>
        <v>0</v>
      </c>
      <c r="W302" s="115">
        <f t="shared" si="64"/>
      </c>
      <c r="X302" s="115">
        <f t="shared" si="65"/>
      </c>
      <c r="Y302" s="115">
        <f t="shared" si="66"/>
      </c>
      <c r="Z302" s="115">
        <f t="shared" si="66"/>
      </c>
      <c r="AA302" s="208">
        <f t="shared" si="67"/>
        <v>0</v>
      </c>
      <c r="AB302" s="116">
        <f t="shared" si="68"/>
        <v>0</v>
      </c>
      <c r="AC302" s="116">
        <f t="shared" si="69"/>
        <v>0</v>
      </c>
      <c r="AD302" s="181" t="e">
        <f t="shared" si="70"/>
        <v>#DIV/0!</v>
      </c>
    </row>
    <row r="303" spans="6:30" ht="12.75">
      <c r="F303" s="113"/>
      <c r="G303" s="113"/>
      <c r="H303" s="113"/>
      <c r="I303" s="113"/>
      <c r="J303" s="113"/>
      <c r="K303" s="120">
        <f t="shared" si="58"/>
        <v>0</v>
      </c>
      <c r="L303" s="120">
        <f t="shared" si="59"/>
        <v>0</v>
      </c>
      <c r="M303" s="215">
        <f t="shared" si="57"/>
        <v>0</v>
      </c>
      <c r="N303" s="185"/>
      <c r="O303" s="200">
        <f t="shared" si="60"/>
        <v>0</v>
      </c>
      <c r="P303" s="190"/>
      <c r="Q303" s="121"/>
      <c r="R303" s="190"/>
      <c r="S303" s="119"/>
      <c r="T303" s="201">
        <f t="shared" si="61"/>
        <v>0</v>
      </c>
      <c r="U303" s="184" t="e">
        <f t="shared" si="62"/>
        <v>#DIV/0!</v>
      </c>
      <c r="V303" s="227">
        <f t="shared" si="63"/>
        <v>0</v>
      </c>
      <c r="W303" s="115">
        <f t="shared" si="64"/>
      </c>
      <c r="X303" s="115">
        <f t="shared" si="65"/>
      </c>
      <c r="Y303" s="115">
        <f t="shared" si="66"/>
      </c>
      <c r="Z303" s="115">
        <f t="shared" si="66"/>
      </c>
      <c r="AA303" s="208">
        <f t="shared" si="67"/>
        <v>0</v>
      </c>
      <c r="AB303" s="116">
        <f t="shared" si="68"/>
        <v>0</v>
      </c>
      <c r="AC303" s="116">
        <f t="shared" si="69"/>
        <v>0</v>
      </c>
      <c r="AD303" s="181" t="e">
        <f t="shared" si="70"/>
        <v>#DIV/0!</v>
      </c>
    </row>
    <row r="304" spans="6:30" ht="12.75">
      <c r="F304" s="113"/>
      <c r="G304" s="113"/>
      <c r="H304" s="113"/>
      <c r="I304" s="113"/>
      <c r="J304" s="113"/>
      <c r="K304" s="120">
        <f t="shared" si="58"/>
        <v>0</v>
      </c>
      <c r="L304" s="120">
        <f t="shared" si="59"/>
        <v>0</v>
      </c>
      <c r="M304" s="215">
        <f t="shared" si="57"/>
        <v>0</v>
      </c>
      <c r="N304" s="185"/>
      <c r="O304" s="200">
        <f t="shared" si="60"/>
        <v>0</v>
      </c>
      <c r="P304" s="190"/>
      <c r="Q304" s="121"/>
      <c r="R304" s="190"/>
      <c r="S304" s="119"/>
      <c r="T304" s="201">
        <f t="shared" si="61"/>
        <v>0</v>
      </c>
      <c r="U304" s="184" t="e">
        <f t="shared" si="62"/>
        <v>#DIV/0!</v>
      </c>
      <c r="V304" s="227">
        <f t="shared" si="63"/>
        <v>0</v>
      </c>
      <c r="W304" s="115">
        <f t="shared" si="64"/>
      </c>
      <c r="X304" s="115">
        <f t="shared" si="65"/>
      </c>
      <c r="Y304" s="115">
        <f t="shared" si="66"/>
      </c>
      <c r="Z304" s="115">
        <f t="shared" si="66"/>
      </c>
      <c r="AA304" s="208">
        <f t="shared" si="67"/>
        <v>0</v>
      </c>
      <c r="AB304" s="116">
        <f t="shared" si="68"/>
        <v>0</v>
      </c>
      <c r="AC304" s="116">
        <f t="shared" si="69"/>
        <v>0</v>
      </c>
      <c r="AD304" s="181" t="e">
        <f t="shared" si="70"/>
        <v>#DIV/0!</v>
      </c>
    </row>
    <row r="305" spans="6:30" ht="12.75">
      <c r="F305" s="113"/>
      <c r="G305" s="113"/>
      <c r="H305" s="113"/>
      <c r="I305" s="113"/>
      <c r="J305" s="113"/>
      <c r="K305" s="120">
        <f t="shared" si="58"/>
        <v>0</v>
      </c>
      <c r="L305" s="120">
        <f t="shared" si="59"/>
        <v>0</v>
      </c>
      <c r="M305" s="215">
        <f t="shared" si="57"/>
        <v>0</v>
      </c>
      <c r="N305" s="185"/>
      <c r="O305" s="200">
        <f t="shared" si="60"/>
        <v>0</v>
      </c>
      <c r="P305" s="190"/>
      <c r="Q305" s="121"/>
      <c r="R305" s="190"/>
      <c r="S305" s="119"/>
      <c r="T305" s="201">
        <f t="shared" si="61"/>
        <v>0</v>
      </c>
      <c r="U305" s="184" t="e">
        <f t="shared" si="62"/>
        <v>#DIV/0!</v>
      </c>
      <c r="V305" s="227">
        <f t="shared" si="63"/>
        <v>0</v>
      </c>
      <c r="W305" s="115">
        <f t="shared" si="64"/>
      </c>
      <c r="X305" s="115">
        <f t="shared" si="65"/>
      </c>
      <c r="Y305" s="115">
        <f t="shared" si="66"/>
      </c>
      <c r="Z305" s="115">
        <f t="shared" si="66"/>
      </c>
      <c r="AA305" s="208">
        <f t="shared" si="67"/>
        <v>0</v>
      </c>
      <c r="AB305" s="116">
        <f t="shared" si="68"/>
        <v>0</v>
      </c>
      <c r="AC305" s="116">
        <f t="shared" si="69"/>
        <v>0</v>
      </c>
      <c r="AD305" s="181" t="e">
        <f t="shared" si="70"/>
        <v>#DIV/0!</v>
      </c>
    </row>
    <row r="306" spans="6:30" ht="12.75">
      <c r="F306" s="113"/>
      <c r="G306" s="113"/>
      <c r="H306" s="113"/>
      <c r="I306" s="113"/>
      <c r="J306" s="113"/>
      <c r="K306" s="120">
        <f t="shared" si="58"/>
        <v>0</v>
      </c>
      <c r="L306" s="120">
        <f t="shared" si="59"/>
        <v>0</v>
      </c>
      <c r="M306" s="215">
        <f t="shared" si="57"/>
        <v>0</v>
      </c>
      <c r="N306" s="185"/>
      <c r="O306" s="200">
        <f t="shared" si="60"/>
        <v>0</v>
      </c>
      <c r="P306" s="190"/>
      <c r="Q306" s="121"/>
      <c r="R306" s="190"/>
      <c r="S306" s="119"/>
      <c r="T306" s="201">
        <f t="shared" si="61"/>
        <v>0</v>
      </c>
      <c r="U306" s="184" t="e">
        <f t="shared" si="62"/>
        <v>#DIV/0!</v>
      </c>
      <c r="V306" s="227">
        <f t="shared" si="63"/>
        <v>0</v>
      </c>
      <c r="W306" s="115">
        <f t="shared" si="64"/>
      </c>
      <c r="X306" s="115">
        <f t="shared" si="65"/>
      </c>
      <c r="Y306" s="115">
        <f t="shared" si="66"/>
      </c>
      <c r="Z306" s="115">
        <f t="shared" si="66"/>
      </c>
      <c r="AA306" s="208">
        <f t="shared" si="67"/>
        <v>0</v>
      </c>
      <c r="AB306" s="116">
        <f t="shared" si="68"/>
        <v>0</v>
      </c>
      <c r="AC306" s="116">
        <f t="shared" si="69"/>
        <v>0</v>
      </c>
      <c r="AD306" s="181" t="e">
        <f t="shared" si="70"/>
        <v>#DIV/0!</v>
      </c>
    </row>
    <row r="307" spans="6:30" ht="12.75">
      <c r="F307" s="113"/>
      <c r="G307" s="113"/>
      <c r="H307" s="113"/>
      <c r="I307" s="113"/>
      <c r="J307" s="113"/>
      <c r="K307" s="120">
        <f t="shared" si="58"/>
        <v>0</v>
      </c>
      <c r="L307" s="120">
        <f t="shared" si="59"/>
        <v>0</v>
      </c>
      <c r="M307" s="215">
        <f t="shared" si="57"/>
        <v>0</v>
      </c>
      <c r="N307" s="185"/>
      <c r="O307" s="200">
        <f t="shared" si="60"/>
        <v>0</v>
      </c>
      <c r="P307" s="190"/>
      <c r="Q307" s="121"/>
      <c r="R307" s="190"/>
      <c r="S307" s="119"/>
      <c r="T307" s="201">
        <f t="shared" si="61"/>
        <v>0</v>
      </c>
      <c r="U307" s="184" t="e">
        <f t="shared" si="62"/>
        <v>#DIV/0!</v>
      </c>
      <c r="V307" s="227">
        <f t="shared" si="63"/>
        <v>0</v>
      </c>
      <c r="W307" s="115">
        <f t="shared" si="64"/>
      </c>
      <c r="X307" s="115">
        <f t="shared" si="65"/>
      </c>
      <c r="Y307" s="115">
        <f t="shared" si="66"/>
      </c>
      <c r="Z307" s="115">
        <f t="shared" si="66"/>
      </c>
      <c r="AA307" s="208">
        <f t="shared" si="67"/>
        <v>0</v>
      </c>
      <c r="AB307" s="116">
        <f t="shared" si="68"/>
        <v>0</v>
      </c>
      <c r="AC307" s="116">
        <f t="shared" si="69"/>
        <v>0</v>
      </c>
      <c r="AD307" s="181" t="e">
        <f t="shared" si="70"/>
        <v>#DIV/0!</v>
      </c>
    </row>
    <row r="308" spans="6:30" ht="12.75">
      <c r="F308" s="113"/>
      <c r="G308" s="113"/>
      <c r="H308" s="113"/>
      <c r="I308" s="113"/>
      <c r="J308" s="113"/>
      <c r="K308" s="120">
        <f t="shared" si="58"/>
        <v>0</v>
      </c>
      <c r="L308" s="120">
        <f t="shared" si="59"/>
        <v>0</v>
      </c>
      <c r="M308" s="215">
        <f t="shared" si="57"/>
        <v>0</v>
      </c>
      <c r="N308" s="185"/>
      <c r="O308" s="200">
        <f t="shared" si="60"/>
        <v>0</v>
      </c>
      <c r="P308" s="190"/>
      <c r="Q308" s="121"/>
      <c r="R308" s="190"/>
      <c r="S308" s="119"/>
      <c r="T308" s="201">
        <f t="shared" si="61"/>
        <v>0</v>
      </c>
      <c r="U308" s="184" t="e">
        <f t="shared" si="62"/>
        <v>#DIV/0!</v>
      </c>
      <c r="V308" s="227">
        <f t="shared" si="63"/>
        <v>0</v>
      </c>
      <c r="W308" s="115">
        <f t="shared" si="64"/>
      </c>
      <c r="X308" s="115">
        <f t="shared" si="65"/>
      </c>
      <c r="Y308" s="115">
        <f t="shared" si="66"/>
      </c>
      <c r="Z308" s="115">
        <f t="shared" si="66"/>
      </c>
      <c r="AA308" s="208">
        <f t="shared" si="67"/>
        <v>0</v>
      </c>
      <c r="AB308" s="116">
        <f t="shared" si="68"/>
        <v>0</v>
      </c>
      <c r="AC308" s="116">
        <f t="shared" si="69"/>
        <v>0</v>
      </c>
      <c r="AD308" s="181" t="e">
        <f t="shared" si="70"/>
        <v>#DIV/0!</v>
      </c>
    </row>
    <row r="309" spans="6:30" ht="12.75">
      <c r="F309" s="113"/>
      <c r="G309" s="113"/>
      <c r="H309" s="113"/>
      <c r="I309" s="113"/>
      <c r="J309" s="113"/>
      <c r="K309" s="120">
        <f t="shared" si="58"/>
        <v>0</v>
      </c>
      <c r="L309" s="120">
        <f t="shared" si="59"/>
        <v>0</v>
      </c>
      <c r="M309" s="215">
        <f t="shared" si="57"/>
        <v>0</v>
      </c>
      <c r="N309" s="185"/>
      <c r="O309" s="200">
        <f t="shared" si="60"/>
        <v>0</v>
      </c>
      <c r="P309" s="190"/>
      <c r="Q309" s="121"/>
      <c r="R309" s="190"/>
      <c r="S309" s="119"/>
      <c r="T309" s="201">
        <f t="shared" si="61"/>
        <v>0</v>
      </c>
      <c r="U309" s="184" t="e">
        <f t="shared" si="62"/>
        <v>#DIV/0!</v>
      </c>
      <c r="V309" s="227">
        <f t="shared" si="63"/>
        <v>0</v>
      </c>
      <c r="W309" s="115">
        <f t="shared" si="64"/>
      </c>
      <c r="X309" s="115">
        <f t="shared" si="65"/>
      </c>
      <c r="Y309" s="115">
        <f t="shared" si="66"/>
      </c>
      <c r="Z309" s="115">
        <f t="shared" si="66"/>
      </c>
      <c r="AA309" s="208">
        <f t="shared" si="67"/>
        <v>0</v>
      </c>
      <c r="AB309" s="116">
        <f t="shared" si="68"/>
        <v>0</v>
      </c>
      <c r="AC309" s="116">
        <f t="shared" si="69"/>
        <v>0</v>
      </c>
      <c r="AD309" s="181" t="e">
        <f t="shared" si="70"/>
        <v>#DIV/0!</v>
      </c>
    </row>
    <row r="310" spans="6:30" ht="12.75">
      <c r="F310" s="113"/>
      <c r="G310" s="113"/>
      <c r="H310" s="113"/>
      <c r="I310" s="113"/>
      <c r="J310" s="113"/>
      <c r="K310" s="120">
        <f t="shared" si="58"/>
        <v>0</v>
      </c>
      <c r="L310" s="120">
        <f t="shared" si="59"/>
        <v>0</v>
      </c>
      <c r="M310" s="215">
        <f t="shared" si="57"/>
        <v>0</v>
      </c>
      <c r="N310" s="185"/>
      <c r="O310" s="200">
        <f t="shared" si="60"/>
        <v>0</v>
      </c>
      <c r="P310" s="190"/>
      <c r="Q310" s="121"/>
      <c r="R310" s="190"/>
      <c r="S310" s="119"/>
      <c r="T310" s="201">
        <f t="shared" si="61"/>
        <v>0</v>
      </c>
      <c r="U310" s="184" t="e">
        <f t="shared" si="62"/>
        <v>#DIV/0!</v>
      </c>
      <c r="V310" s="227">
        <f t="shared" si="63"/>
        <v>0</v>
      </c>
      <c r="W310" s="115">
        <f t="shared" si="64"/>
      </c>
      <c r="X310" s="115">
        <f t="shared" si="65"/>
      </c>
      <c r="Y310" s="115">
        <f t="shared" si="66"/>
      </c>
      <c r="Z310" s="115">
        <f t="shared" si="66"/>
      </c>
      <c r="AA310" s="208">
        <f t="shared" si="67"/>
        <v>0</v>
      </c>
      <c r="AB310" s="116">
        <f t="shared" si="68"/>
        <v>0</v>
      </c>
      <c r="AC310" s="116">
        <f t="shared" si="69"/>
        <v>0</v>
      </c>
      <c r="AD310" s="181" t="e">
        <f t="shared" si="70"/>
        <v>#DIV/0!</v>
      </c>
    </row>
    <row r="311" spans="6:30" ht="12.75">
      <c r="F311" s="113"/>
      <c r="G311" s="113"/>
      <c r="H311" s="113"/>
      <c r="I311" s="113"/>
      <c r="J311" s="113"/>
      <c r="K311" s="120">
        <f t="shared" si="58"/>
        <v>0</v>
      </c>
      <c r="L311" s="120">
        <f t="shared" si="59"/>
        <v>0</v>
      </c>
      <c r="M311" s="215">
        <f t="shared" si="57"/>
        <v>0</v>
      </c>
      <c r="N311" s="185"/>
      <c r="O311" s="200">
        <f t="shared" si="60"/>
        <v>0</v>
      </c>
      <c r="P311" s="190"/>
      <c r="Q311" s="121"/>
      <c r="R311" s="190"/>
      <c r="S311" s="119"/>
      <c r="T311" s="201">
        <f t="shared" si="61"/>
        <v>0</v>
      </c>
      <c r="U311" s="184" t="e">
        <f t="shared" si="62"/>
        <v>#DIV/0!</v>
      </c>
      <c r="V311" s="227">
        <f t="shared" si="63"/>
        <v>0</v>
      </c>
      <c r="W311" s="115">
        <f t="shared" si="64"/>
      </c>
      <c r="X311" s="115">
        <f t="shared" si="65"/>
      </c>
      <c r="Y311" s="115">
        <f t="shared" si="66"/>
      </c>
      <c r="Z311" s="115">
        <f t="shared" si="66"/>
      </c>
      <c r="AA311" s="208">
        <f t="shared" si="67"/>
        <v>0</v>
      </c>
      <c r="AB311" s="116">
        <f t="shared" si="68"/>
        <v>0</v>
      </c>
      <c r="AC311" s="116">
        <f t="shared" si="69"/>
        <v>0</v>
      </c>
      <c r="AD311" s="181" t="e">
        <f t="shared" si="70"/>
        <v>#DIV/0!</v>
      </c>
    </row>
    <row r="312" spans="6:30" ht="12.75">
      <c r="F312" s="113"/>
      <c r="G312" s="113"/>
      <c r="H312" s="113"/>
      <c r="I312" s="113"/>
      <c r="J312" s="113"/>
      <c r="K312" s="120">
        <f t="shared" si="58"/>
        <v>0</v>
      </c>
      <c r="L312" s="120">
        <f t="shared" si="59"/>
        <v>0</v>
      </c>
      <c r="M312" s="215">
        <f t="shared" si="57"/>
        <v>0</v>
      </c>
      <c r="N312" s="185"/>
      <c r="O312" s="200">
        <f t="shared" si="60"/>
        <v>0</v>
      </c>
      <c r="P312" s="190"/>
      <c r="Q312" s="121"/>
      <c r="R312" s="190"/>
      <c r="S312" s="119"/>
      <c r="T312" s="201">
        <f t="shared" si="61"/>
        <v>0</v>
      </c>
      <c r="U312" s="184" t="e">
        <f t="shared" si="62"/>
        <v>#DIV/0!</v>
      </c>
      <c r="V312" s="227">
        <f t="shared" si="63"/>
        <v>0</v>
      </c>
      <c r="W312" s="115">
        <f t="shared" si="64"/>
      </c>
      <c r="X312" s="115">
        <f t="shared" si="65"/>
      </c>
      <c r="Y312" s="115">
        <f t="shared" si="66"/>
      </c>
      <c r="Z312" s="115">
        <f t="shared" si="66"/>
      </c>
      <c r="AA312" s="208">
        <f t="shared" si="67"/>
        <v>0</v>
      </c>
      <c r="AB312" s="116">
        <f t="shared" si="68"/>
        <v>0</v>
      </c>
      <c r="AC312" s="116">
        <f t="shared" si="69"/>
        <v>0</v>
      </c>
      <c r="AD312" s="181" t="e">
        <f t="shared" si="70"/>
        <v>#DIV/0!</v>
      </c>
    </row>
    <row r="313" spans="6:30" ht="12.75">
      <c r="F313" s="113"/>
      <c r="G313" s="113"/>
      <c r="H313" s="113"/>
      <c r="I313" s="113"/>
      <c r="J313" s="113"/>
      <c r="K313" s="120">
        <f t="shared" si="58"/>
        <v>0</v>
      </c>
      <c r="L313" s="120">
        <f t="shared" si="59"/>
        <v>0</v>
      </c>
      <c r="M313" s="215">
        <f t="shared" si="57"/>
        <v>0</v>
      </c>
      <c r="N313" s="185"/>
      <c r="O313" s="200">
        <f t="shared" si="60"/>
        <v>0</v>
      </c>
      <c r="P313" s="190"/>
      <c r="Q313" s="121"/>
      <c r="R313" s="190"/>
      <c r="S313" s="119"/>
      <c r="T313" s="201">
        <f t="shared" si="61"/>
        <v>0</v>
      </c>
      <c r="U313" s="184" t="e">
        <f t="shared" si="62"/>
        <v>#DIV/0!</v>
      </c>
      <c r="V313" s="227">
        <f t="shared" si="63"/>
        <v>0</v>
      </c>
      <c r="W313" s="115">
        <f t="shared" si="64"/>
      </c>
      <c r="X313" s="115">
        <f t="shared" si="65"/>
      </c>
      <c r="Y313" s="115">
        <f t="shared" si="66"/>
      </c>
      <c r="Z313" s="115">
        <f t="shared" si="66"/>
      </c>
      <c r="AA313" s="208">
        <f t="shared" si="67"/>
        <v>0</v>
      </c>
      <c r="AB313" s="116">
        <f t="shared" si="68"/>
        <v>0</v>
      </c>
      <c r="AC313" s="116">
        <f t="shared" si="69"/>
        <v>0</v>
      </c>
      <c r="AD313" s="181" t="e">
        <f t="shared" si="70"/>
        <v>#DIV/0!</v>
      </c>
    </row>
    <row r="314" spans="6:30" ht="12.75">
      <c r="F314" s="113"/>
      <c r="G314" s="113"/>
      <c r="H314" s="113"/>
      <c r="I314" s="113"/>
      <c r="J314" s="113"/>
      <c r="K314" s="120">
        <f t="shared" si="58"/>
        <v>0</v>
      </c>
      <c r="L314" s="120">
        <f t="shared" si="59"/>
        <v>0</v>
      </c>
      <c r="M314" s="215">
        <f t="shared" si="57"/>
        <v>0</v>
      </c>
      <c r="N314" s="185"/>
      <c r="O314" s="200">
        <f t="shared" si="60"/>
        <v>0</v>
      </c>
      <c r="P314" s="190"/>
      <c r="Q314" s="121"/>
      <c r="R314" s="190"/>
      <c r="S314" s="119"/>
      <c r="T314" s="201">
        <f t="shared" si="61"/>
        <v>0</v>
      </c>
      <c r="U314" s="184" t="e">
        <f t="shared" si="62"/>
        <v>#DIV/0!</v>
      </c>
      <c r="V314" s="227">
        <f t="shared" si="63"/>
        <v>0</v>
      </c>
      <c r="W314" s="115">
        <f t="shared" si="64"/>
      </c>
      <c r="X314" s="115">
        <f t="shared" si="65"/>
      </c>
      <c r="Y314" s="115">
        <f t="shared" si="66"/>
      </c>
      <c r="Z314" s="115">
        <f t="shared" si="66"/>
      </c>
      <c r="AA314" s="208">
        <f t="shared" si="67"/>
        <v>0</v>
      </c>
      <c r="AB314" s="116">
        <f t="shared" si="68"/>
        <v>0</v>
      </c>
      <c r="AC314" s="116">
        <f t="shared" si="69"/>
        <v>0</v>
      </c>
      <c r="AD314" s="181" t="e">
        <f t="shared" si="70"/>
        <v>#DIV/0!</v>
      </c>
    </row>
    <row r="315" spans="6:30" ht="12.75">
      <c r="F315" s="113"/>
      <c r="G315" s="113"/>
      <c r="H315" s="113"/>
      <c r="I315" s="113"/>
      <c r="J315" s="113"/>
      <c r="K315" s="120">
        <f t="shared" si="58"/>
        <v>0</v>
      </c>
      <c r="L315" s="120">
        <f t="shared" si="59"/>
        <v>0</v>
      </c>
      <c r="M315" s="215">
        <f t="shared" si="57"/>
        <v>0</v>
      </c>
      <c r="N315" s="185"/>
      <c r="O315" s="200">
        <f t="shared" si="60"/>
        <v>0</v>
      </c>
      <c r="P315" s="190"/>
      <c r="Q315" s="121"/>
      <c r="R315" s="190"/>
      <c r="S315" s="119"/>
      <c r="T315" s="201">
        <f t="shared" si="61"/>
        <v>0</v>
      </c>
      <c r="U315" s="184" t="e">
        <f t="shared" si="62"/>
        <v>#DIV/0!</v>
      </c>
      <c r="V315" s="227">
        <f t="shared" si="63"/>
        <v>0</v>
      </c>
      <c r="W315" s="115">
        <f t="shared" si="64"/>
      </c>
      <c r="X315" s="115">
        <f t="shared" si="65"/>
      </c>
      <c r="Y315" s="115">
        <f t="shared" si="66"/>
      </c>
      <c r="Z315" s="115">
        <f t="shared" si="66"/>
      </c>
      <c r="AA315" s="208">
        <f t="shared" si="67"/>
        <v>0</v>
      </c>
      <c r="AB315" s="116">
        <f t="shared" si="68"/>
        <v>0</v>
      </c>
      <c r="AC315" s="116">
        <f t="shared" si="69"/>
        <v>0</v>
      </c>
      <c r="AD315" s="181" t="e">
        <f t="shared" si="70"/>
        <v>#DIV/0!</v>
      </c>
    </row>
    <row r="316" spans="6:30" ht="12.75">
      <c r="F316" s="113"/>
      <c r="G316" s="113"/>
      <c r="H316" s="113"/>
      <c r="I316" s="113"/>
      <c r="J316" s="113"/>
      <c r="K316" s="120">
        <f t="shared" si="58"/>
        <v>0</v>
      </c>
      <c r="L316" s="120">
        <f t="shared" si="59"/>
        <v>0</v>
      </c>
      <c r="M316" s="215">
        <f t="shared" si="57"/>
        <v>0</v>
      </c>
      <c r="N316" s="185"/>
      <c r="O316" s="200">
        <f t="shared" si="60"/>
        <v>0</v>
      </c>
      <c r="P316" s="190"/>
      <c r="Q316" s="121"/>
      <c r="R316" s="190"/>
      <c r="S316" s="119"/>
      <c r="T316" s="201">
        <f t="shared" si="61"/>
        <v>0</v>
      </c>
      <c r="U316" s="184" t="e">
        <f t="shared" si="62"/>
        <v>#DIV/0!</v>
      </c>
      <c r="V316" s="227">
        <f t="shared" si="63"/>
        <v>0</v>
      </c>
      <c r="W316" s="115">
        <f t="shared" si="64"/>
      </c>
      <c r="X316" s="115">
        <f t="shared" si="65"/>
      </c>
      <c r="Y316" s="115">
        <f t="shared" si="66"/>
      </c>
      <c r="Z316" s="115">
        <f t="shared" si="66"/>
      </c>
      <c r="AA316" s="208">
        <f t="shared" si="67"/>
        <v>0</v>
      </c>
      <c r="AB316" s="116">
        <f t="shared" si="68"/>
        <v>0</v>
      </c>
      <c r="AC316" s="116">
        <f t="shared" si="69"/>
        <v>0</v>
      </c>
      <c r="AD316" s="181" t="e">
        <f t="shared" si="70"/>
        <v>#DIV/0!</v>
      </c>
    </row>
    <row r="317" spans="6:30" ht="12.75">
      <c r="F317" s="113"/>
      <c r="G317" s="113"/>
      <c r="H317" s="113"/>
      <c r="I317" s="113"/>
      <c r="J317" s="113"/>
      <c r="K317" s="120">
        <f t="shared" si="58"/>
        <v>0</v>
      </c>
      <c r="L317" s="120">
        <f t="shared" si="59"/>
        <v>0</v>
      </c>
      <c r="M317" s="215">
        <f t="shared" si="57"/>
        <v>0</v>
      </c>
      <c r="N317" s="185"/>
      <c r="O317" s="200">
        <f t="shared" si="60"/>
        <v>0</v>
      </c>
      <c r="P317" s="190"/>
      <c r="Q317" s="121"/>
      <c r="R317" s="190"/>
      <c r="S317" s="119"/>
      <c r="T317" s="201">
        <f t="shared" si="61"/>
        <v>0</v>
      </c>
      <c r="U317" s="184" t="e">
        <f t="shared" si="62"/>
        <v>#DIV/0!</v>
      </c>
      <c r="V317" s="227">
        <f t="shared" si="63"/>
        <v>0</v>
      </c>
      <c r="W317" s="115">
        <f t="shared" si="64"/>
      </c>
      <c r="X317" s="115">
        <f t="shared" si="65"/>
      </c>
      <c r="Y317" s="115">
        <f t="shared" si="66"/>
      </c>
      <c r="Z317" s="115">
        <f t="shared" si="66"/>
      </c>
      <c r="AA317" s="208">
        <f t="shared" si="67"/>
        <v>0</v>
      </c>
      <c r="AB317" s="116">
        <f t="shared" si="68"/>
        <v>0</v>
      </c>
      <c r="AC317" s="116">
        <f t="shared" si="69"/>
        <v>0</v>
      </c>
      <c r="AD317" s="181" t="e">
        <f t="shared" si="70"/>
        <v>#DIV/0!</v>
      </c>
    </row>
    <row r="318" spans="6:30" ht="12.75">
      <c r="F318" s="113"/>
      <c r="G318" s="113"/>
      <c r="H318" s="113"/>
      <c r="I318" s="113"/>
      <c r="J318" s="113"/>
      <c r="K318" s="120">
        <f t="shared" si="58"/>
        <v>0</v>
      </c>
      <c r="L318" s="120">
        <f t="shared" si="59"/>
        <v>0</v>
      </c>
      <c r="M318" s="215">
        <f t="shared" si="57"/>
        <v>0</v>
      </c>
      <c r="N318" s="185"/>
      <c r="O318" s="200">
        <f t="shared" si="60"/>
        <v>0</v>
      </c>
      <c r="P318" s="190"/>
      <c r="Q318" s="121"/>
      <c r="R318" s="190"/>
      <c r="S318" s="119"/>
      <c r="T318" s="201">
        <f t="shared" si="61"/>
        <v>0</v>
      </c>
      <c r="U318" s="184" t="e">
        <f t="shared" si="62"/>
        <v>#DIV/0!</v>
      </c>
      <c r="V318" s="227">
        <f t="shared" si="63"/>
        <v>0</v>
      </c>
      <c r="W318" s="115">
        <f t="shared" si="64"/>
      </c>
      <c r="X318" s="115">
        <f t="shared" si="65"/>
      </c>
      <c r="Y318" s="115">
        <f t="shared" si="66"/>
      </c>
      <c r="Z318" s="115">
        <f t="shared" si="66"/>
      </c>
      <c r="AA318" s="208">
        <f t="shared" si="67"/>
        <v>0</v>
      </c>
      <c r="AB318" s="116">
        <f t="shared" si="68"/>
        <v>0</v>
      </c>
      <c r="AC318" s="116">
        <f t="shared" si="69"/>
        <v>0</v>
      </c>
      <c r="AD318" s="181" t="e">
        <f t="shared" si="70"/>
        <v>#DIV/0!</v>
      </c>
    </row>
    <row r="319" spans="6:30" ht="12.75">
      <c r="F319" s="113"/>
      <c r="G319" s="113"/>
      <c r="H319" s="113"/>
      <c r="I319" s="113"/>
      <c r="J319" s="113"/>
      <c r="K319" s="120">
        <f t="shared" si="58"/>
        <v>0</v>
      </c>
      <c r="L319" s="120">
        <f t="shared" si="59"/>
        <v>0</v>
      </c>
      <c r="M319" s="215">
        <f t="shared" si="57"/>
        <v>0</v>
      </c>
      <c r="N319" s="185"/>
      <c r="O319" s="200">
        <f t="shared" si="60"/>
        <v>0</v>
      </c>
      <c r="P319" s="190"/>
      <c r="Q319" s="121"/>
      <c r="R319" s="190"/>
      <c r="S319" s="119"/>
      <c r="T319" s="201">
        <f t="shared" si="61"/>
        <v>0</v>
      </c>
      <c r="U319" s="184" t="e">
        <f t="shared" si="62"/>
        <v>#DIV/0!</v>
      </c>
      <c r="V319" s="227">
        <f t="shared" si="63"/>
        <v>0</v>
      </c>
      <c r="W319" s="115">
        <f t="shared" si="64"/>
      </c>
      <c r="X319" s="115">
        <f t="shared" si="65"/>
      </c>
      <c r="Y319" s="115">
        <f t="shared" si="66"/>
      </c>
      <c r="Z319" s="115">
        <f t="shared" si="66"/>
      </c>
      <c r="AA319" s="208">
        <f t="shared" si="67"/>
        <v>0</v>
      </c>
      <c r="AB319" s="116">
        <f t="shared" si="68"/>
        <v>0</v>
      </c>
      <c r="AC319" s="116">
        <f t="shared" si="69"/>
        <v>0</v>
      </c>
      <c r="AD319" s="181" t="e">
        <f t="shared" si="70"/>
        <v>#DIV/0!</v>
      </c>
    </row>
    <row r="320" spans="6:30" ht="12.75">
      <c r="F320" s="113"/>
      <c r="G320" s="113"/>
      <c r="H320" s="113"/>
      <c r="I320" s="113"/>
      <c r="J320" s="113"/>
      <c r="K320" s="120">
        <f t="shared" si="58"/>
        <v>0</v>
      </c>
      <c r="L320" s="120">
        <f t="shared" si="59"/>
        <v>0</v>
      </c>
      <c r="M320" s="215">
        <f t="shared" si="57"/>
        <v>0</v>
      </c>
      <c r="N320" s="185"/>
      <c r="O320" s="200">
        <f t="shared" si="60"/>
        <v>0</v>
      </c>
      <c r="P320" s="190"/>
      <c r="Q320" s="121"/>
      <c r="R320" s="190"/>
      <c r="S320" s="119"/>
      <c r="T320" s="201">
        <f t="shared" si="61"/>
        <v>0</v>
      </c>
      <c r="U320" s="184" t="e">
        <f t="shared" si="62"/>
        <v>#DIV/0!</v>
      </c>
      <c r="V320" s="227">
        <f t="shared" si="63"/>
        <v>0</v>
      </c>
      <c r="W320" s="115">
        <f t="shared" si="64"/>
      </c>
      <c r="X320" s="115">
        <f t="shared" si="65"/>
      </c>
      <c r="Y320" s="115">
        <f t="shared" si="66"/>
      </c>
      <c r="Z320" s="115">
        <f t="shared" si="66"/>
      </c>
      <c r="AA320" s="208">
        <f t="shared" si="67"/>
        <v>0</v>
      </c>
      <c r="AB320" s="116">
        <f t="shared" si="68"/>
        <v>0</v>
      </c>
      <c r="AC320" s="116">
        <f t="shared" si="69"/>
        <v>0</v>
      </c>
      <c r="AD320" s="181" t="e">
        <f t="shared" si="70"/>
        <v>#DIV/0!</v>
      </c>
    </row>
    <row r="321" spans="6:30" ht="12.75">
      <c r="F321" s="113"/>
      <c r="G321" s="113"/>
      <c r="H321" s="113"/>
      <c r="I321" s="113"/>
      <c r="J321" s="113"/>
      <c r="K321" s="120">
        <f t="shared" si="58"/>
        <v>0</v>
      </c>
      <c r="L321" s="120">
        <f t="shared" si="59"/>
        <v>0</v>
      </c>
      <c r="M321" s="215">
        <f t="shared" si="57"/>
        <v>0</v>
      </c>
      <c r="N321" s="185"/>
      <c r="O321" s="200">
        <f t="shared" si="60"/>
        <v>0</v>
      </c>
      <c r="P321" s="190"/>
      <c r="Q321" s="121"/>
      <c r="R321" s="190"/>
      <c r="S321" s="119"/>
      <c r="T321" s="201">
        <f t="shared" si="61"/>
        <v>0</v>
      </c>
      <c r="U321" s="184" t="e">
        <f t="shared" si="62"/>
        <v>#DIV/0!</v>
      </c>
      <c r="V321" s="227">
        <f t="shared" si="63"/>
        <v>0</v>
      </c>
      <c r="W321" s="115">
        <f t="shared" si="64"/>
      </c>
      <c r="X321" s="115">
        <f t="shared" si="65"/>
      </c>
      <c r="Y321" s="115">
        <f t="shared" si="66"/>
      </c>
      <c r="Z321" s="115">
        <f t="shared" si="66"/>
      </c>
      <c r="AA321" s="208">
        <f t="shared" si="67"/>
        <v>0</v>
      </c>
      <c r="AB321" s="116">
        <f t="shared" si="68"/>
        <v>0</v>
      </c>
      <c r="AC321" s="116">
        <f t="shared" si="69"/>
        <v>0</v>
      </c>
      <c r="AD321" s="181" t="e">
        <f t="shared" si="70"/>
        <v>#DIV/0!</v>
      </c>
    </row>
    <row r="322" spans="6:30" ht="12.75">
      <c r="F322" s="113"/>
      <c r="G322" s="113"/>
      <c r="H322" s="113"/>
      <c r="I322" s="113"/>
      <c r="J322" s="113"/>
      <c r="K322" s="120">
        <f t="shared" si="58"/>
        <v>0</v>
      </c>
      <c r="L322" s="120">
        <f t="shared" si="59"/>
        <v>0</v>
      </c>
      <c r="M322" s="215">
        <f t="shared" si="57"/>
        <v>0</v>
      </c>
      <c r="N322" s="185"/>
      <c r="O322" s="200">
        <f t="shared" si="60"/>
        <v>0</v>
      </c>
      <c r="P322" s="190"/>
      <c r="Q322" s="121"/>
      <c r="R322" s="190"/>
      <c r="S322" s="119"/>
      <c r="T322" s="201">
        <f t="shared" si="61"/>
        <v>0</v>
      </c>
      <c r="U322" s="184" t="e">
        <f t="shared" si="62"/>
        <v>#DIV/0!</v>
      </c>
      <c r="V322" s="227">
        <f t="shared" si="63"/>
        <v>0</v>
      </c>
      <c r="W322" s="115">
        <f t="shared" si="64"/>
      </c>
      <c r="X322" s="115">
        <f t="shared" si="65"/>
      </c>
      <c r="Y322" s="115">
        <f t="shared" si="66"/>
      </c>
      <c r="Z322" s="115">
        <f t="shared" si="66"/>
      </c>
      <c r="AA322" s="208">
        <f t="shared" si="67"/>
        <v>0</v>
      </c>
      <c r="AB322" s="116">
        <f t="shared" si="68"/>
        <v>0</v>
      </c>
      <c r="AC322" s="116">
        <f t="shared" si="69"/>
        <v>0</v>
      </c>
      <c r="AD322" s="181" t="e">
        <f t="shared" si="70"/>
        <v>#DIV/0!</v>
      </c>
    </row>
    <row r="323" spans="6:30" ht="12.75">
      <c r="F323" s="113"/>
      <c r="G323" s="113"/>
      <c r="H323" s="113"/>
      <c r="I323" s="113"/>
      <c r="J323" s="113"/>
      <c r="K323" s="120">
        <f t="shared" si="58"/>
        <v>0</v>
      </c>
      <c r="L323" s="120">
        <f t="shared" si="59"/>
        <v>0</v>
      </c>
      <c r="M323" s="215">
        <f t="shared" si="57"/>
        <v>0</v>
      </c>
      <c r="N323" s="185"/>
      <c r="O323" s="200">
        <f t="shared" si="60"/>
        <v>0</v>
      </c>
      <c r="P323" s="190"/>
      <c r="Q323" s="121"/>
      <c r="R323" s="190"/>
      <c r="S323" s="119"/>
      <c r="T323" s="201">
        <f t="shared" si="61"/>
        <v>0</v>
      </c>
      <c r="U323" s="184" t="e">
        <f t="shared" si="62"/>
        <v>#DIV/0!</v>
      </c>
      <c r="V323" s="227">
        <f t="shared" si="63"/>
        <v>0</v>
      </c>
      <c r="W323" s="115">
        <f t="shared" si="64"/>
      </c>
      <c r="X323" s="115">
        <f t="shared" si="65"/>
      </c>
      <c r="Y323" s="115">
        <f t="shared" si="66"/>
      </c>
      <c r="Z323" s="115">
        <f t="shared" si="66"/>
      </c>
      <c r="AA323" s="208">
        <f t="shared" si="67"/>
        <v>0</v>
      </c>
      <c r="AB323" s="116">
        <f t="shared" si="68"/>
        <v>0</v>
      </c>
      <c r="AC323" s="116">
        <f t="shared" si="69"/>
        <v>0</v>
      </c>
      <c r="AD323" s="181" t="e">
        <f t="shared" si="70"/>
        <v>#DIV/0!</v>
      </c>
    </row>
    <row r="324" spans="6:30" ht="12.75">
      <c r="F324" s="113"/>
      <c r="G324" s="113"/>
      <c r="H324" s="113"/>
      <c r="I324" s="113"/>
      <c r="J324" s="113"/>
      <c r="K324" s="120">
        <f t="shared" si="58"/>
        <v>0</v>
      </c>
      <c r="L324" s="120">
        <f t="shared" si="59"/>
        <v>0</v>
      </c>
      <c r="M324" s="215">
        <f t="shared" si="57"/>
        <v>0</v>
      </c>
      <c r="N324" s="185"/>
      <c r="O324" s="200">
        <f t="shared" si="60"/>
        <v>0</v>
      </c>
      <c r="P324" s="190"/>
      <c r="Q324" s="121"/>
      <c r="R324" s="190"/>
      <c r="S324" s="119"/>
      <c r="T324" s="201">
        <f t="shared" si="61"/>
        <v>0</v>
      </c>
      <c r="U324" s="184" t="e">
        <f t="shared" si="62"/>
        <v>#DIV/0!</v>
      </c>
      <c r="V324" s="227">
        <f t="shared" si="63"/>
        <v>0</v>
      </c>
      <c r="W324" s="115">
        <f t="shared" si="64"/>
      </c>
      <c r="X324" s="115">
        <f t="shared" si="65"/>
      </c>
      <c r="Y324" s="115">
        <f t="shared" si="66"/>
      </c>
      <c r="Z324" s="115">
        <f t="shared" si="66"/>
      </c>
      <c r="AA324" s="208">
        <f t="shared" si="67"/>
        <v>0</v>
      </c>
      <c r="AB324" s="116">
        <f t="shared" si="68"/>
        <v>0</v>
      </c>
      <c r="AC324" s="116">
        <f t="shared" si="69"/>
        <v>0</v>
      </c>
      <c r="AD324" s="181" t="e">
        <f t="shared" si="70"/>
        <v>#DIV/0!</v>
      </c>
    </row>
    <row r="325" spans="6:30" ht="12.75">
      <c r="F325" s="113"/>
      <c r="G325" s="113"/>
      <c r="H325" s="113"/>
      <c r="I325" s="113"/>
      <c r="J325" s="113"/>
      <c r="K325" s="120">
        <f t="shared" si="58"/>
        <v>0</v>
      </c>
      <c r="L325" s="120">
        <f t="shared" si="59"/>
        <v>0</v>
      </c>
      <c r="M325" s="215">
        <f t="shared" si="57"/>
        <v>0</v>
      </c>
      <c r="N325" s="185"/>
      <c r="O325" s="200">
        <f t="shared" si="60"/>
        <v>0</v>
      </c>
      <c r="P325" s="190"/>
      <c r="Q325" s="121"/>
      <c r="R325" s="190"/>
      <c r="S325" s="119"/>
      <c r="T325" s="201">
        <f t="shared" si="61"/>
        <v>0</v>
      </c>
      <c r="U325" s="184" t="e">
        <f t="shared" si="62"/>
        <v>#DIV/0!</v>
      </c>
      <c r="V325" s="227">
        <f t="shared" si="63"/>
        <v>0</v>
      </c>
      <c r="W325" s="115">
        <f t="shared" si="64"/>
      </c>
      <c r="X325" s="115">
        <f t="shared" si="65"/>
      </c>
      <c r="Y325" s="115">
        <f t="shared" si="66"/>
      </c>
      <c r="Z325" s="115">
        <f t="shared" si="66"/>
      </c>
      <c r="AA325" s="208">
        <f t="shared" si="67"/>
        <v>0</v>
      </c>
      <c r="AB325" s="116">
        <f t="shared" si="68"/>
        <v>0</v>
      </c>
      <c r="AC325" s="116">
        <f t="shared" si="69"/>
        <v>0</v>
      </c>
      <c r="AD325" s="181" t="e">
        <f t="shared" si="70"/>
        <v>#DIV/0!</v>
      </c>
    </row>
    <row r="326" spans="6:30" ht="12.75">
      <c r="F326" s="113"/>
      <c r="G326" s="113"/>
      <c r="H326" s="113"/>
      <c r="I326" s="113"/>
      <c r="J326" s="113"/>
      <c r="K326" s="120">
        <f t="shared" si="58"/>
        <v>0</v>
      </c>
      <c r="L326" s="120">
        <f t="shared" si="59"/>
        <v>0</v>
      </c>
      <c r="M326" s="215">
        <f t="shared" si="57"/>
        <v>0</v>
      </c>
      <c r="N326" s="185"/>
      <c r="O326" s="200">
        <f t="shared" si="60"/>
        <v>0</v>
      </c>
      <c r="P326" s="190"/>
      <c r="Q326" s="121"/>
      <c r="R326" s="190"/>
      <c r="S326" s="119"/>
      <c r="T326" s="201">
        <f t="shared" si="61"/>
        <v>0</v>
      </c>
      <c r="U326" s="184" t="e">
        <f t="shared" si="62"/>
        <v>#DIV/0!</v>
      </c>
      <c r="V326" s="227">
        <f t="shared" si="63"/>
        <v>0</v>
      </c>
      <c r="W326" s="115">
        <f t="shared" si="64"/>
      </c>
      <c r="X326" s="115">
        <f t="shared" si="65"/>
      </c>
      <c r="Y326" s="115">
        <f t="shared" si="66"/>
      </c>
      <c r="Z326" s="115">
        <f t="shared" si="66"/>
      </c>
      <c r="AA326" s="208">
        <f t="shared" si="67"/>
        <v>0</v>
      </c>
      <c r="AB326" s="116">
        <f t="shared" si="68"/>
        <v>0</v>
      </c>
      <c r="AC326" s="116">
        <f t="shared" si="69"/>
        <v>0</v>
      </c>
      <c r="AD326" s="181" t="e">
        <f t="shared" si="70"/>
        <v>#DIV/0!</v>
      </c>
    </row>
    <row r="327" spans="6:30" ht="12.75">
      <c r="F327" s="113"/>
      <c r="G327" s="113"/>
      <c r="H327" s="113"/>
      <c r="I327" s="113"/>
      <c r="J327" s="113"/>
      <c r="K327" s="120">
        <f t="shared" si="58"/>
        <v>0</v>
      </c>
      <c r="L327" s="120">
        <f t="shared" si="59"/>
        <v>0</v>
      </c>
      <c r="M327" s="215">
        <f t="shared" si="57"/>
        <v>0</v>
      </c>
      <c r="N327" s="185"/>
      <c r="O327" s="200">
        <f t="shared" si="60"/>
        <v>0</v>
      </c>
      <c r="P327" s="190"/>
      <c r="Q327" s="121"/>
      <c r="R327" s="190"/>
      <c r="S327" s="119"/>
      <c r="T327" s="201">
        <f t="shared" si="61"/>
        <v>0</v>
      </c>
      <c r="U327" s="184" t="e">
        <f t="shared" si="62"/>
        <v>#DIV/0!</v>
      </c>
      <c r="V327" s="227">
        <f t="shared" si="63"/>
        <v>0</v>
      </c>
      <c r="W327" s="115">
        <f t="shared" si="64"/>
      </c>
      <c r="X327" s="115">
        <f t="shared" si="65"/>
      </c>
      <c r="Y327" s="115">
        <f t="shared" si="66"/>
      </c>
      <c r="Z327" s="115">
        <f t="shared" si="66"/>
      </c>
      <c r="AA327" s="208">
        <f t="shared" si="67"/>
        <v>0</v>
      </c>
      <c r="AB327" s="116">
        <f t="shared" si="68"/>
        <v>0</v>
      </c>
      <c r="AC327" s="116">
        <f t="shared" si="69"/>
        <v>0</v>
      </c>
      <c r="AD327" s="181" t="e">
        <f t="shared" si="70"/>
        <v>#DIV/0!</v>
      </c>
    </row>
    <row r="328" spans="6:30" ht="12.75">
      <c r="F328" s="113"/>
      <c r="G328" s="113"/>
      <c r="H328" s="113"/>
      <c r="I328" s="113"/>
      <c r="J328" s="113"/>
      <c r="K328" s="120">
        <f t="shared" si="58"/>
        <v>0</v>
      </c>
      <c r="L328" s="120">
        <f t="shared" si="59"/>
        <v>0</v>
      </c>
      <c r="M328" s="215">
        <f t="shared" si="57"/>
        <v>0</v>
      </c>
      <c r="N328" s="185"/>
      <c r="O328" s="200">
        <f t="shared" si="60"/>
        <v>0</v>
      </c>
      <c r="P328" s="190"/>
      <c r="Q328" s="121"/>
      <c r="R328" s="190"/>
      <c r="S328" s="119"/>
      <c r="T328" s="201">
        <f t="shared" si="61"/>
        <v>0</v>
      </c>
      <c r="U328" s="184" t="e">
        <f t="shared" si="62"/>
        <v>#DIV/0!</v>
      </c>
      <c r="V328" s="227">
        <f t="shared" si="63"/>
        <v>0</v>
      </c>
      <c r="W328" s="115">
        <f t="shared" si="64"/>
      </c>
      <c r="X328" s="115">
        <f t="shared" si="65"/>
      </c>
      <c r="Y328" s="115">
        <f t="shared" si="66"/>
      </c>
      <c r="Z328" s="115">
        <f t="shared" si="66"/>
      </c>
      <c r="AA328" s="208">
        <f t="shared" si="67"/>
        <v>0</v>
      </c>
      <c r="AB328" s="116">
        <f t="shared" si="68"/>
        <v>0</v>
      </c>
      <c r="AC328" s="116">
        <f t="shared" si="69"/>
        <v>0</v>
      </c>
      <c r="AD328" s="181" t="e">
        <f t="shared" si="70"/>
        <v>#DIV/0!</v>
      </c>
    </row>
    <row r="329" spans="6:30" ht="12.75">
      <c r="F329" s="113"/>
      <c r="G329" s="113"/>
      <c r="H329" s="113"/>
      <c r="I329" s="113"/>
      <c r="J329" s="113"/>
      <c r="K329" s="120">
        <f t="shared" si="58"/>
        <v>0</v>
      </c>
      <c r="L329" s="120">
        <f t="shared" si="59"/>
        <v>0</v>
      </c>
      <c r="M329" s="215">
        <f t="shared" si="57"/>
        <v>0</v>
      </c>
      <c r="N329" s="185"/>
      <c r="O329" s="200">
        <f t="shared" si="60"/>
        <v>0</v>
      </c>
      <c r="P329" s="190"/>
      <c r="Q329" s="121"/>
      <c r="R329" s="190"/>
      <c r="S329" s="119"/>
      <c r="T329" s="201">
        <f t="shared" si="61"/>
        <v>0</v>
      </c>
      <c r="U329" s="184" t="e">
        <f t="shared" si="62"/>
        <v>#DIV/0!</v>
      </c>
      <c r="V329" s="227">
        <f t="shared" si="63"/>
        <v>0</v>
      </c>
      <c r="W329" s="115">
        <f t="shared" si="64"/>
      </c>
      <c r="X329" s="115">
        <f t="shared" si="65"/>
      </c>
      <c r="Y329" s="115">
        <f t="shared" si="66"/>
      </c>
      <c r="Z329" s="115">
        <f t="shared" si="66"/>
      </c>
      <c r="AA329" s="208">
        <f t="shared" si="67"/>
        <v>0</v>
      </c>
      <c r="AB329" s="116">
        <f t="shared" si="68"/>
        <v>0</v>
      </c>
      <c r="AC329" s="116">
        <f t="shared" si="69"/>
        <v>0</v>
      </c>
      <c r="AD329" s="181" t="e">
        <f t="shared" si="70"/>
        <v>#DIV/0!</v>
      </c>
    </row>
    <row r="330" spans="6:30" ht="12.75">
      <c r="F330" s="113"/>
      <c r="G330" s="113"/>
      <c r="H330" s="113"/>
      <c r="I330" s="113"/>
      <c r="J330" s="113"/>
      <c r="K330" s="120">
        <f t="shared" si="58"/>
        <v>0</v>
      </c>
      <c r="L330" s="120">
        <f t="shared" si="59"/>
        <v>0</v>
      </c>
      <c r="M330" s="215">
        <f aca="true" t="shared" si="71" ref="M330:M393">$F$2*K330</f>
        <v>0</v>
      </c>
      <c r="N330" s="185"/>
      <c r="O330" s="200">
        <f t="shared" si="60"/>
        <v>0</v>
      </c>
      <c r="P330" s="190"/>
      <c r="Q330" s="121"/>
      <c r="R330" s="190"/>
      <c r="S330" s="119"/>
      <c r="T330" s="201">
        <f t="shared" si="61"/>
        <v>0</v>
      </c>
      <c r="U330" s="184" t="e">
        <f t="shared" si="62"/>
        <v>#DIV/0!</v>
      </c>
      <c r="V330" s="227">
        <f t="shared" si="63"/>
        <v>0</v>
      </c>
      <c r="W330" s="115">
        <f t="shared" si="64"/>
      </c>
      <c r="X330" s="115">
        <f t="shared" si="65"/>
      </c>
      <c r="Y330" s="115">
        <f t="shared" si="66"/>
      </c>
      <c r="Z330" s="115">
        <f t="shared" si="66"/>
      </c>
      <c r="AA330" s="208">
        <f t="shared" si="67"/>
        <v>0</v>
      </c>
      <c r="AB330" s="116">
        <f t="shared" si="68"/>
        <v>0</v>
      </c>
      <c r="AC330" s="116">
        <f t="shared" si="69"/>
        <v>0</v>
      </c>
      <c r="AD330" s="181" t="e">
        <f t="shared" si="70"/>
        <v>#DIV/0!</v>
      </c>
    </row>
    <row r="331" spans="6:30" ht="12.75">
      <c r="F331" s="113"/>
      <c r="G331" s="113"/>
      <c r="H331" s="113"/>
      <c r="I331" s="113"/>
      <c r="J331" s="113"/>
      <c r="K331" s="120">
        <f aca="true" t="shared" si="72" ref="K331:K394">$AB331</f>
        <v>0</v>
      </c>
      <c r="L331" s="120">
        <f aca="true" t="shared" si="73" ref="L331:L394">$AC331</f>
        <v>0</v>
      </c>
      <c r="M331" s="215">
        <f t="shared" si="71"/>
        <v>0</v>
      </c>
      <c r="N331" s="185"/>
      <c r="O331" s="200">
        <f aca="true" t="shared" si="74" ref="O331:O394">K331*N331</f>
        <v>0</v>
      </c>
      <c r="P331" s="190"/>
      <c r="Q331" s="121"/>
      <c r="R331" s="190"/>
      <c r="S331" s="119"/>
      <c r="T331" s="201">
        <f aca="true" t="shared" si="75" ref="T331:T394">(M331*N331)/100</f>
        <v>0</v>
      </c>
      <c r="U331" s="184" t="e">
        <f aca="true" t="shared" si="76" ref="U331:U394">AD331</f>
        <v>#DIV/0!</v>
      </c>
      <c r="V331" s="227">
        <f aca="true" t="shared" si="77" ref="V331:V394">M331*F331</f>
        <v>0</v>
      </c>
      <c r="W331" s="115">
        <f aca="true" t="shared" si="78" ref="W331:W394">IF(G331="A",5,(IF(G331="M",3,(IF(G331="B",1,"")))))</f>
      </c>
      <c r="X331" s="115">
        <f aca="true" t="shared" si="79" ref="X331:X394">IF(H331="A",3,(IF(H331="M",2,IF(H331="b",1,""))))</f>
      </c>
      <c r="Y331" s="115">
        <f aca="true" t="shared" si="80" ref="Y331:Z394">IF(I331="A",5,(IF(I331="M",3,IF(I331="B",1,""))))</f>
      </c>
      <c r="Z331" s="115">
        <f t="shared" si="80"/>
      </c>
      <c r="AA331" s="208">
        <f aca="true" t="shared" si="81" ref="AA331:AA394">F331</f>
        <v>0</v>
      </c>
      <c r="AB331" s="116">
        <f aca="true" t="shared" si="82" ref="AB331:AB394">PRODUCT(W331:AA331)</f>
        <v>0</v>
      </c>
      <c r="AC331" s="116">
        <f aca="true" t="shared" si="83" ref="AC331:AC394">PRODUCT(W331:Z331)</f>
        <v>0</v>
      </c>
      <c r="AD331" s="181" t="e">
        <f aca="true" t="shared" si="84" ref="AD331:AD394">L331/$L$9</f>
        <v>#DIV/0!</v>
      </c>
    </row>
    <row r="332" spans="6:30" ht="12.75">
      <c r="F332" s="113"/>
      <c r="G332" s="113"/>
      <c r="H332" s="113"/>
      <c r="I332" s="113"/>
      <c r="J332" s="113"/>
      <c r="K332" s="120">
        <f t="shared" si="72"/>
        <v>0</v>
      </c>
      <c r="L332" s="120">
        <f t="shared" si="73"/>
        <v>0</v>
      </c>
      <c r="M332" s="215">
        <f t="shared" si="71"/>
        <v>0</v>
      </c>
      <c r="N332" s="185"/>
      <c r="O332" s="200">
        <f t="shared" si="74"/>
        <v>0</v>
      </c>
      <c r="P332" s="190"/>
      <c r="Q332" s="121"/>
      <c r="R332" s="190"/>
      <c r="S332" s="119"/>
      <c r="T332" s="201">
        <f t="shared" si="75"/>
        <v>0</v>
      </c>
      <c r="U332" s="184" t="e">
        <f t="shared" si="76"/>
        <v>#DIV/0!</v>
      </c>
      <c r="V332" s="227">
        <f t="shared" si="77"/>
        <v>0</v>
      </c>
      <c r="W332" s="115">
        <f t="shared" si="78"/>
      </c>
      <c r="X332" s="115">
        <f t="shared" si="79"/>
      </c>
      <c r="Y332" s="115">
        <f t="shared" si="80"/>
      </c>
      <c r="Z332" s="115">
        <f t="shared" si="80"/>
      </c>
      <c r="AA332" s="208">
        <f t="shared" si="81"/>
        <v>0</v>
      </c>
      <c r="AB332" s="116">
        <f t="shared" si="82"/>
        <v>0</v>
      </c>
      <c r="AC332" s="116">
        <f t="shared" si="83"/>
        <v>0</v>
      </c>
      <c r="AD332" s="181" t="e">
        <f t="shared" si="84"/>
        <v>#DIV/0!</v>
      </c>
    </row>
    <row r="333" spans="6:30" ht="12.75">
      <c r="F333" s="113"/>
      <c r="G333" s="113"/>
      <c r="H333" s="113"/>
      <c r="I333" s="113"/>
      <c r="J333" s="113"/>
      <c r="K333" s="120">
        <f t="shared" si="72"/>
        <v>0</v>
      </c>
      <c r="L333" s="120">
        <f t="shared" si="73"/>
        <v>0</v>
      </c>
      <c r="M333" s="215">
        <f t="shared" si="71"/>
        <v>0</v>
      </c>
      <c r="N333" s="185"/>
      <c r="O333" s="200">
        <f t="shared" si="74"/>
        <v>0</v>
      </c>
      <c r="P333" s="190"/>
      <c r="Q333" s="121"/>
      <c r="R333" s="190"/>
      <c r="S333" s="119"/>
      <c r="T333" s="201">
        <f t="shared" si="75"/>
        <v>0</v>
      </c>
      <c r="U333" s="184" t="e">
        <f t="shared" si="76"/>
        <v>#DIV/0!</v>
      </c>
      <c r="V333" s="227">
        <f t="shared" si="77"/>
        <v>0</v>
      </c>
      <c r="W333" s="115">
        <f t="shared" si="78"/>
      </c>
      <c r="X333" s="115">
        <f t="shared" si="79"/>
      </c>
      <c r="Y333" s="115">
        <f t="shared" si="80"/>
      </c>
      <c r="Z333" s="115">
        <f t="shared" si="80"/>
      </c>
      <c r="AA333" s="208">
        <f t="shared" si="81"/>
        <v>0</v>
      </c>
      <c r="AB333" s="116">
        <f t="shared" si="82"/>
        <v>0</v>
      </c>
      <c r="AC333" s="116">
        <f t="shared" si="83"/>
        <v>0</v>
      </c>
      <c r="AD333" s="181" t="e">
        <f t="shared" si="84"/>
        <v>#DIV/0!</v>
      </c>
    </row>
    <row r="334" spans="6:30" ht="12.75">
      <c r="F334" s="113"/>
      <c r="G334" s="113"/>
      <c r="H334" s="113"/>
      <c r="I334" s="113"/>
      <c r="J334" s="113"/>
      <c r="K334" s="120">
        <f t="shared" si="72"/>
        <v>0</v>
      </c>
      <c r="L334" s="120">
        <f t="shared" si="73"/>
        <v>0</v>
      </c>
      <c r="M334" s="215">
        <f t="shared" si="71"/>
        <v>0</v>
      </c>
      <c r="N334" s="185"/>
      <c r="O334" s="200">
        <f t="shared" si="74"/>
        <v>0</v>
      </c>
      <c r="P334" s="190"/>
      <c r="Q334" s="121"/>
      <c r="R334" s="190"/>
      <c r="S334" s="119"/>
      <c r="T334" s="201">
        <f t="shared" si="75"/>
        <v>0</v>
      </c>
      <c r="U334" s="184" t="e">
        <f t="shared" si="76"/>
        <v>#DIV/0!</v>
      </c>
      <c r="V334" s="227">
        <f t="shared" si="77"/>
        <v>0</v>
      </c>
      <c r="W334" s="115">
        <f t="shared" si="78"/>
      </c>
      <c r="X334" s="115">
        <f t="shared" si="79"/>
      </c>
      <c r="Y334" s="115">
        <f t="shared" si="80"/>
      </c>
      <c r="Z334" s="115">
        <f t="shared" si="80"/>
      </c>
      <c r="AA334" s="208">
        <f t="shared" si="81"/>
        <v>0</v>
      </c>
      <c r="AB334" s="116">
        <f t="shared" si="82"/>
        <v>0</v>
      </c>
      <c r="AC334" s="116">
        <f t="shared" si="83"/>
        <v>0</v>
      </c>
      <c r="AD334" s="181" t="e">
        <f t="shared" si="84"/>
        <v>#DIV/0!</v>
      </c>
    </row>
    <row r="335" spans="6:30" ht="12.75">
      <c r="F335" s="113"/>
      <c r="G335" s="113"/>
      <c r="H335" s="113"/>
      <c r="I335" s="113"/>
      <c r="J335" s="113"/>
      <c r="K335" s="120">
        <f t="shared" si="72"/>
        <v>0</v>
      </c>
      <c r="L335" s="120">
        <f t="shared" si="73"/>
        <v>0</v>
      </c>
      <c r="M335" s="215">
        <f t="shared" si="71"/>
        <v>0</v>
      </c>
      <c r="N335" s="185"/>
      <c r="O335" s="200">
        <f t="shared" si="74"/>
        <v>0</v>
      </c>
      <c r="P335" s="190"/>
      <c r="Q335" s="121"/>
      <c r="R335" s="190"/>
      <c r="S335" s="119"/>
      <c r="T335" s="201">
        <f t="shared" si="75"/>
        <v>0</v>
      </c>
      <c r="U335" s="184" t="e">
        <f t="shared" si="76"/>
        <v>#DIV/0!</v>
      </c>
      <c r="V335" s="227">
        <f t="shared" si="77"/>
        <v>0</v>
      </c>
      <c r="W335" s="115">
        <f t="shared" si="78"/>
      </c>
      <c r="X335" s="115">
        <f t="shared" si="79"/>
      </c>
      <c r="Y335" s="115">
        <f t="shared" si="80"/>
      </c>
      <c r="Z335" s="115">
        <f t="shared" si="80"/>
      </c>
      <c r="AA335" s="208">
        <f t="shared" si="81"/>
        <v>0</v>
      </c>
      <c r="AB335" s="116">
        <f t="shared" si="82"/>
        <v>0</v>
      </c>
      <c r="AC335" s="116">
        <f t="shared" si="83"/>
        <v>0</v>
      </c>
      <c r="AD335" s="181" t="e">
        <f t="shared" si="84"/>
        <v>#DIV/0!</v>
      </c>
    </row>
    <row r="336" spans="6:30" ht="12.75">
      <c r="F336" s="113"/>
      <c r="G336" s="113"/>
      <c r="H336" s="113"/>
      <c r="I336" s="113"/>
      <c r="J336" s="113"/>
      <c r="K336" s="120">
        <f t="shared" si="72"/>
        <v>0</v>
      </c>
      <c r="L336" s="120">
        <f t="shared" si="73"/>
        <v>0</v>
      </c>
      <c r="M336" s="215">
        <f t="shared" si="71"/>
        <v>0</v>
      </c>
      <c r="N336" s="185"/>
      <c r="O336" s="200">
        <f t="shared" si="74"/>
        <v>0</v>
      </c>
      <c r="P336" s="190"/>
      <c r="Q336" s="121"/>
      <c r="R336" s="190"/>
      <c r="S336" s="119"/>
      <c r="T336" s="201">
        <f t="shared" si="75"/>
        <v>0</v>
      </c>
      <c r="U336" s="184" t="e">
        <f t="shared" si="76"/>
        <v>#DIV/0!</v>
      </c>
      <c r="V336" s="227">
        <f t="shared" si="77"/>
        <v>0</v>
      </c>
      <c r="W336" s="115">
        <f t="shared" si="78"/>
      </c>
      <c r="X336" s="115">
        <f t="shared" si="79"/>
      </c>
      <c r="Y336" s="115">
        <f t="shared" si="80"/>
      </c>
      <c r="Z336" s="115">
        <f t="shared" si="80"/>
      </c>
      <c r="AA336" s="208">
        <f t="shared" si="81"/>
        <v>0</v>
      </c>
      <c r="AB336" s="116">
        <f t="shared" si="82"/>
        <v>0</v>
      </c>
      <c r="AC336" s="116">
        <f t="shared" si="83"/>
        <v>0</v>
      </c>
      <c r="AD336" s="181" t="e">
        <f t="shared" si="84"/>
        <v>#DIV/0!</v>
      </c>
    </row>
    <row r="337" spans="6:30" ht="12.75">
      <c r="F337" s="113"/>
      <c r="G337" s="113"/>
      <c r="H337" s="113"/>
      <c r="I337" s="113"/>
      <c r="J337" s="113"/>
      <c r="K337" s="120">
        <f t="shared" si="72"/>
        <v>0</v>
      </c>
      <c r="L337" s="120">
        <f t="shared" si="73"/>
        <v>0</v>
      </c>
      <c r="M337" s="215">
        <f t="shared" si="71"/>
        <v>0</v>
      </c>
      <c r="N337" s="185"/>
      <c r="O337" s="200">
        <f t="shared" si="74"/>
        <v>0</v>
      </c>
      <c r="P337" s="190"/>
      <c r="Q337" s="121"/>
      <c r="R337" s="190"/>
      <c r="S337" s="119"/>
      <c r="T337" s="201">
        <f t="shared" si="75"/>
        <v>0</v>
      </c>
      <c r="U337" s="184" t="e">
        <f t="shared" si="76"/>
        <v>#DIV/0!</v>
      </c>
      <c r="V337" s="227">
        <f t="shared" si="77"/>
        <v>0</v>
      </c>
      <c r="W337" s="115">
        <f t="shared" si="78"/>
      </c>
      <c r="X337" s="115">
        <f t="shared" si="79"/>
      </c>
      <c r="Y337" s="115">
        <f t="shared" si="80"/>
      </c>
      <c r="Z337" s="115">
        <f t="shared" si="80"/>
      </c>
      <c r="AA337" s="208">
        <f t="shared" si="81"/>
        <v>0</v>
      </c>
      <c r="AB337" s="116">
        <f t="shared" si="82"/>
        <v>0</v>
      </c>
      <c r="AC337" s="116">
        <f t="shared" si="83"/>
        <v>0</v>
      </c>
      <c r="AD337" s="181" t="e">
        <f t="shared" si="84"/>
        <v>#DIV/0!</v>
      </c>
    </row>
    <row r="338" spans="6:30" ht="12.75">
      <c r="F338" s="113"/>
      <c r="G338" s="113"/>
      <c r="H338" s="113"/>
      <c r="I338" s="113"/>
      <c r="J338" s="113"/>
      <c r="K338" s="120">
        <f t="shared" si="72"/>
        <v>0</v>
      </c>
      <c r="L338" s="120">
        <f t="shared" si="73"/>
        <v>0</v>
      </c>
      <c r="M338" s="215">
        <f t="shared" si="71"/>
        <v>0</v>
      </c>
      <c r="N338" s="185"/>
      <c r="O338" s="200">
        <f t="shared" si="74"/>
        <v>0</v>
      </c>
      <c r="P338" s="190"/>
      <c r="Q338" s="121"/>
      <c r="R338" s="190"/>
      <c r="S338" s="119"/>
      <c r="T338" s="201">
        <f t="shared" si="75"/>
        <v>0</v>
      </c>
      <c r="U338" s="184" t="e">
        <f t="shared" si="76"/>
        <v>#DIV/0!</v>
      </c>
      <c r="V338" s="227">
        <f t="shared" si="77"/>
        <v>0</v>
      </c>
      <c r="W338" s="115">
        <f t="shared" si="78"/>
      </c>
      <c r="X338" s="115">
        <f t="shared" si="79"/>
      </c>
      <c r="Y338" s="115">
        <f t="shared" si="80"/>
      </c>
      <c r="Z338" s="115">
        <f t="shared" si="80"/>
      </c>
      <c r="AA338" s="208">
        <f t="shared" si="81"/>
        <v>0</v>
      </c>
      <c r="AB338" s="116">
        <f t="shared" si="82"/>
        <v>0</v>
      </c>
      <c r="AC338" s="116">
        <f t="shared" si="83"/>
        <v>0</v>
      </c>
      <c r="AD338" s="181" t="e">
        <f t="shared" si="84"/>
        <v>#DIV/0!</v>
      </c>
    </row>
    <row r="339" spans="6:30" ht="12.75">
      <c r="F339" s="113"/>
      <c r="G339" s="113"/>
      <c r="H339" s="113"/>
      <c r="I339" s="113"/>
      <c r="J339" s="113"/>
      <c r="K339" s="120">
        <f t="shared" si="72"/>
        <v>0</v>
      </c>
      <c r="L339" s="120">
        <f t="shared" si="73"/>
        <v>0</v>
      </c>
      <c r="M339" s="215">
        <f t="shared" si="71"/>
        <v>0</v>
      </c>
      <c r="N339" s="185"/>
      <c r="O339" s="200">
        <f t="shared" si="74"/>
        <v>0</v>
      </c>
      <c r="P339" s="190"/>
      <c r="Q339" s="121"/>
      <c r="R339" s="190"/>
      <c r="S339" s="119"/>
      <c r="T339" s="201">
        <f t="shared" si="75"/>
        <v>0</v>
      </c>
      <c r="U339" s="184" t="e">
        <f t="shared" si="76"/>
        <v>#DIV/0!</v>
      </c>
      <c r="V339" s="227">
        <f t="shared" si="77"/>
        <v>0</v>
      </c>
      <c r="W339" s="115">
        <f t="shared" si="78"/>
      </c>
      <c r="X339" s="115">
        <f t="shared" si="79"/>
      </c>
      <c r="Y339" s="115">
        <f t="shared" si="80"/>
      </c>
      <c r="Z339" s="115">
        <f t="shared" si="80"/>
      </c>
      <c r="AA339" s="208">
        <f t="shared" si="81"/>
        <v>0</v>
      </c>
      <c r="AB339" s="116">
        <f t="shared" si="82"/>
        <v>0</v>
      </c>
      <c r="AC339" s="116">
        <f t="shared" si="83"/>
        <v>0</v>
      </c>
      <c r="AD339" s="181" t="e">
        <f t="shared" si="84"/>
        <v>#DIV/0!</v>
      </c>
    </row>
    <row r="340" spans="6:30" ht="12.75">
      <c r="F340" s="113"/>
      <c r="G340" s="113"/>
      <c r="H340" s="113"/>
      <c r="I340" s="113"/>
      <c r="J340" s="113"/>
      <c r="K340" s="120">
        <f t="shared" si="72"/>
        <v>0</v>
      </c>
      <c r="L340" s="120">
        <f t="shared" si="73"/>
        <v>0</v>
      </c>
      <c r="M340" s="215">
        <f t="shared" si="71"/>
        <v>0</v>
      </c>
      <c r="N340" s="185"/>
      <c r="O340" s="200">
        <f t="shared" si="74"/>
        <v>0</v>
      </c>
      <c r="P340" s="190"/>
      <c r="Q340" s="121"/>
      <c r="R340" s="190"/>
      <c r="S340" s="119"/>
      <c r="T340" s="201">
        <f t="shared" si="75"/>
        <v>0</v>
      </c>
      <c r="U340" s="184" t="e">
        <f t="shared" si="76"/>
        <v>#DIV/0!</v>
      </c>
      <c r="V340" s="227">
        <f t="shared" si="77"/>
        <v>0</v>
      </c>
      <c r="W340" s="115">
        <f t="shared" si="78"/>
      </c>
      <c r="X340" s="115">
        <f t="shared" si="79"/>
      </c>
      <c r="Y340" s="115">
        <f t="shared" si="80"/>
      </c>
      <c r="Z340" s="115">
        <f t="shared" si="80"/>
      </c>
      <c r="AA340" s="208">
        <f t="shared" si="81"/>
        <v>0</v>
      </c>
      <c r="AB340" s="116">
        <f t="shared" si="82"/>
        <v>0</v>
      </c>
      <c r="AC340" s="116">
        <f t="shared" si="83"/>
        <v>0</v>
      </c>
      <c r="AD340" s="181" t="e">
        <f t="shared" si="84"/>
        <v>#DIV/0!</v>
      </c>
    </row>
    <row r="341" spans="6:30" ht="12.75">
      <c r="F341" s="113"/>
      <c r="G341" s="113"/>
      <c r="H341" s="113"/>
      <c r="I341" s="113"/>
      <c r="J341" s="113"/>
      <c r="K341" s="120">
        <f t="shared" si="72"/>
        <v>0</v>
      </c>
      <c r="L341" s="120">
        <f t="shared" si="73"/>
        <v>0</v>
      </c>
      <c r="M341" s="215">
        <f t="shared" si="71"/>
        <v>0</v>
      </c>
      <c r="N341" s="185"/>
      <c r="O341" s="200">
        <f t="shared" si="74"/>
        <v>0</v>
      </c>
      <c r="P341" s="190"/>
      <c r="Q341" s="121"/>
      <c r="R341" s="190"/>
      <c r="S341" s="119"/>
      <c r="T341" s="201">
        <f t="shared" si="75"/>
        <v>0</v>
      </c>
      <c r="U341" s="184" t="e">
        <f t="shared" si="76"/>
        <v>#DIV/0!</v>
      </c>
      <c r="V341" s="227">
        <f t="shared" si="77"/>
        <v>0</v>
      </c>
      <c r="W341" s="115">
        <f t="shared" si="78"/>
      </c>
      <c r="X341" s="115">
        <f t="shared" si="79"/>
      </c>
      <c r="Y341" s="115">
        <f t="shared" si="80"/>
      </c>
      <c r="Z341" s="115">
        <f t="shared" si="80"/>
      </c>
      <c r="AA341" s="208">
        <f t="shared" si="81"/>
        <v>0</v>
      </c>
      <c r="AB341" s="116">
        <f t="shared" si="82"/>
        <v>0</v>
      </c>
      <c r="AC341" s="116">
        <f t="shared" si="83"/>
        <v>0</v>
      </c>
      <c r="AD341" s="181" t="e">
        <f t="shared" si="84"/>
        <v>#DIV/0!</v>
      </c>
    </row>
    <row r="342" spans="6:30" ht="12.75">
      <c r="F342" s="113"/>
      <c r="G342" s="113"/>
      <c r="H342" s="113"/>
      <c r="I342" s="113"/>
      <c r="J342" s="113"/>
      <c r="K342" s="120">
        <f t="shared" si="72"/>
        <v>0</v>
      </c>
      <c r="L342" s="120">
        <f t="shared" si="73"/>
        <v>0</v>
      </c>
      <c r="M342" s="215">
        <f t="shared" si="71"/>
        <v>0</v>
      </c>
      <c r="N342" s="185"/>
      <c r="O342" s="200">
        <f t="shared" si="74"/>
        <v>0</v>
      </c>
      <c r="P342" s="190"/>
      <c r="Q342" s="121"/>
      <c r="R342" s="190"/>
      <c r="S342" s="119"/>
      <c r="T342" s="201">
        <f t="shared" si="75"/>
        <v>0</v>
      </c>
      <c r="U342" s="184" t="e">
        <f t="shared" si="76"/>
        <v>#DIV/0!</v>
      </c>
      <c r="V342" s="227">
        <f t="shared" si="77"/>
        <v>0</v>
      </c>
      <c r="W342" s="115">
        <f t="shared" si="78"/>
      </c>
      <c r="X342" s="115">
        <f t="shared" si="79"/>
      </c>
      <c r="Y342" s="115">
        <f t="shared" si="80"/>
      </c>
      <c r="Z342" s="115">
        <f t="shared" si="80"/>
      </c>
      <c r="AA342" s="208">
        <f t="shared" si="81"/>
        <v>0</v>
      </c>
      <c r="AB342" s="116">
        <f t="shared" si="82"/>
        <v>0</v>
      </c>
      <c r="AC342" s="116">
        <f t="shared" si="83"/>
        <v>0</v>
      </c>
      <c r="AD342" s="181" t="e">
        <f t="shared" si="84"/>
        <v>#DIV/0!</v>
      </c>
    </row>
    <row r="343" spans="6:30" ht="12.75">
      <c r="F343" s="113"/>
      <c r="G343" s="113"/>
      <c r="H343" s="113"/>
      <c r="I343" s="113"/>
      <c r="J343" s="113"/>
      <c r="K343" s="120">
        <f t="shared" si="72"/>
        <v>0</v>
      </c>
      <c r="L343" s="120">
        <f t="shared" si="73"/>
        <v>0</v>
      </c>
      <c r="M343" s="215">
        <f t="shared" si="71"/>
        <v>0</v>
      </c>
      <c r="N343" s="185"/>
      <c r="O343" s="200">
        <f t="shared" si="74"/>
        <v>0</v>
      </c>
      <c r="P343" s="190"/>
      <c r="Q343" s="121"/>
      <c r="R343" s="190"/>
      <c r="S343" s="119"/>
      <c r="T343" s="201">
        <f t="shared" si="75"/>
        <v>0</v>
      </c>
      <c r="U343" s="184" t="e">
        <f t="shared" si="76"/>
        <v>#DIV/0!</v>
      </c>
      <c r="V343" s="227">
        <f t="shared" si="77"/>
        <v>0</v>
      </c>
      <c r="W343" s="115">
        <f t="shared" si="78"/>
      </c>
      <c r="X343" s="115">
        <f t="shared" si="79"/>
      </c>
      <c r="Y343" s="115">
        <f t="shared" si="80"/>
      </c>
      <c r="Z343" s="115">
        <f t="shared" si="80"/>
      </c>
      <c r="AA343" s="208">
        <f t="shared" si="81"/>
        <v>0</v>
      </c>
      <c r="AB343" s="116">
        <f t="shared" si="82"/>
        <v>0</v>
      </c>
      <c r="AC343" s="116">
        <f t="shared" si="83"/>
        <v>0</v>
      </c>
      <c r="AD343" s="181" t="e">
        <f t="shared" si="84"/>
        <v>#DIV/0!</v>
      </c>
    </row>
    <row r="344" spans="6:30" ht="12.75">
      <c r="F344" s="113"/>
      <c r="G344" s="113"/>
      <c r="H344" s="113"/>
      <c r="I344" s="113"/>
      <c r="J344" s="113"/>
      <c r="K344" s="120">
        <f t="shared" si="72"/>
        <v>0</v>
      </c>
      <c r="L344" s="120">
        <f t="shared" si="73"/>
        <v>0</v>
      </c>
      <c r="M344" s="215">
        <f t="shared" si="71"/>
        <v>0</v>
      </c>
      <c r="N344" s="185"/>
      <c r="O344" s="200">
        <f t="shared" si="74"/>
        <v>0</v>
      </c>
      <c r="P344" s="190"/>
      <c r="Q344" s="121"/>
      <c r="R344" s="190"/>
      <c r="S344" s="119"/>
      <c r="T344" s="201">
        <f t="shared" si="75"/>
        <v>0</v>
      </c>
      <c r="U344" s="184" t="e">
        <f t="shared" si="76"/>
        <v>#DIV/0!</v>
      </c>
      <c r="V344" s="227">
        <f t="shared" si="77"/>
        <v>0</v>
      </c>
      <c r="W344" s="115">
        <f t="shared" si="78"/>
      </c>
      <c r="X344" s="115">
        <f t="shared" si="79"/>
      </c>
      <c r="Y344" s="115">
        <f t="shared" si="80"/>
      </c>
      <c r="Z344" s="115">
        <f t="shared" si="80"/>
      </c>
      <c r="AA344" s="208">
        <f t="shared" si="81"/>
        <v>0</v>
      </c>
      <c r="AB344" s="116">
        <f t="shared" si="82"/>
        <v>0</v>
      </c>
      <c r="AC344" s="116">
        <f t="shared" si="83"/>
        <v>0</v>
      </c>
      <c r="AD344" s="181" t="e">
        <f t="shared" si="84"/>
        <v>#DIV/0!</v>
      </c>
    </row>
    <row r="345" spans="6:30" ht="12.75">
      <c r="F345" s="113"/>
      <c r="G345" s="113"/>
      <c r="H345" s="113"/>
      <c r="I345" s="113"/>
      <c r="J345" s="113"/>
      <c r="K345" s="120">
        <f t="shared" si="72"/>
        <v>0</v>
      </c>
      <c r="L345" s="120">
        <f t="shared" si="73"/>
        <v>0</v>
      </c>
      <c r="M345" s="215">
        <f t="shared" si="71"/>
        <v>0</v>
      </c>
      <c r="N345" s="185"/>
      <c r="O345" s="200">
        <f t="shared" si="74"/>
        <v>0</v>
      </c>
      <c r="P345" s="190"/>
      <c r="Q345" s="121"/>
      <c r="R345" s="190"/>
      <c r="S345" s="119"/>
      <c r="T345" s="201">
        <f t="shared" si="75"/>
        <v>0</v>
      </c>
      <c r="U345" s="184" t="e">
        <f t="shared" si="76"/>
        <v>#DIV/0!</v>
      </c>
      <c r="V345" s="227">
        <f t="shared" si="77"/>
        <v>0</v>
      </c>
      <c r="W345" s="115">
        <f t="shared" si="78"/>
      </c>
      <c r="X345" s="115">
        <f t="shared" si="79"/>
      </c>
      <c r="Y345" s="115">
        <f t="shared" si="80"/>
      </c>
      <c r="Z345" s="115">
        <f t="shared" si="80"/>
      </c>
      <c r="AA345" s="208">
        <f t="shared" si="81"/>
        <v>0</v>
      </c>
      <c r="AB345" s="116">
        <f t="shared" si="82"/>
        <v>0</v>
      </c>
      <c r="AC345" s="116">
        <f t="shared" si="83"/>
        <v>0</v>
      </c>
      <c r="AD345" s="181" t="e">
        <f t="shared" si="84"/>
        <v>#DIV/0!</v>
      </c>
    </row>
    <row r="346" spans="6:30" ht="12.75">
      <c r="F346" s="113"/>
      <c r="G346" s="113"/>
      <c r="H346" s="113"/>
      <c r="I346" s="113"/>
      <c r="J346" s="113"/>
      <c r="K346" s="120">
        <f t="shared" si="72"/>
        <v>0</v>
      </c>
      <c r="L346" s="120">
        <f t="shared" si="73"/>
        <v>0</v>
      </c>
      <c r="M346" s="215">
        <f t="shared" si="71"/>
        <v>0</v>
      </c>
      <c r="N346" s="185"/>
      <c r="O346" s="200">
        <f t="shared" si="74"/>
        <v>0</v>
      </c>
      <c r="P346" s="190"/>
      <c r="Q346" s="121"/>
      <c r="R346" s="190"/>
      <c r="S346" s="119"/>
      <c r="T346" s="201">
        <f t="shared" si="75"/>
        <v>0</v>
      </c>
      <c r="U346" s="184" t="e">
        <f t="shared" si="76"/>
        <v>#DIV/0!</v>
      </c>
      <c r="V346" s="227">
        <f t="shared" si="77"/>
        <v>0</v>
      </c>
      <c r="W346" s="115">
        <f t="shared" si="78"/>
      </c>
      <c r="X346" s="115">
        <f t="shared" si="79"/>
      </c>
      <c r="Y346" s="115">
        <f t="shared" si="80"/>
      </c>
      <c r="Z346" s="115">
        <f t="shared" si="80"/>
      </c>
      <c r="AA346" s="208">
        <f t="shared" si="81"/>
        <v>0</v>
      </c>
      <c r="AB346" s="116">
        <f t="shared" si="82"/>
        <v>0</v>
      </c>
      <c r="AC346" s="116">
        <f t="shared" si="83"/>
        <v>0</v>
      </c>
      <c r="AD346" s="181" t="e">
        <f t="shared" si="84"/>
        <v>#DIV/0!</v>
      </c>
    </row>
    <row r="347" spans="6:30" ht="12.75">
      <c r="F347" s="113"/>
      <c r="G347" s="113"/>
      <c r="H347" s="113"/>
      <c r="I347" s="113"/>
      <c r="J347" s="113"/>
      <c r="K347" s="120">
        <f t="shared" si="72"/>
        <v>0</v>
      </c>
      <c r="L347" s="120">
        <f t="shared" si="73"/>
        <v>0</v>
      </c>
      <c r="M347" s="215">
        <f t="shared" si="71"/>
        <v>0</v>
      </c>
      <c r="N347" s="185"/>
      <c r="O347" s="200">
        <f t="shared" si="74"/>
        <v>0</v>
      </c>
      <c r="P347" s="190"/>
      <c r="Q347" s="121"/>
      <c r="R347" s="190"/>
      <c r="S347" s="119"/>
      <c r="T347" s="201">
        <f t="shared" si="75"/>
        <v>0</v>
      </c>
      <c r="U347" s="184" t="e">
        <f t="shared" si="76"/>
        <v>#DIV/0!</v>
      </c>
      <c r="V347" s="227">
        <f t="shared" si="77"/>
        <v>0</v>
      </c>
      <c r="W347" s="115">
        <f t="shared" si="78"/>
      </c>
      <c r="X347" s="115">
        <f t="shared" si="79"/>
      </c>
      <c r="Y347" s="115">
        <f t="shared" si="80"/>
      </c>
      <c r="Z347" s="115">
        <f t="shared" si="80"/>
      </c>
      <c r="AA347" s="208">
        <f t="shared" si="81"/>
        <v>0</v>
      </c>
      <c r="AB347" s="116">
        <f t="shared" si="82"/>
        <v>0</v>
      </c>
      <c r="AC347" s="116">
        <f t="shared" si="83"/>
        <v>0</v>
      </c>
      <c r="AD347" s="181" t="e">
        <f t="shared" si="84"/>
        <v>#DIV/0!</v>
      </c>
    </row>
    <row r="348" spans="6:30" ht="12.75">
      <c r="F348" s="113"/>
      <c r="G348" s="113"/>
      <c r="H348" s="113"/>
      <c r="I348" s="113"/>
      <c r="J348" s="113"/>
      <c r="K348" s="120">
        <f t="shared" si="72"/>
        <v>0</v>
      </c>
      <c r="L348" s="120">
        <f t="shared" si="73"/>
        <v>0</v>
      </c>
      <c r="M348" s="215">
        <f t="shared" si="71"/>
        <v>0</v>
      </c>
      <c r="N348" s="185"/>
      <c r="O348" s="200">
        <f t="shared" si="74"/>
        <v>0</v>
      </c>
      <c r="P348" s="190"/>
      <c r="Q348" s="121"/>
      <c r="R348" s="190"/>
      <c r="S348" s="119"/>
      <c r="T348" s="201">
        <f t="shared" si="75"/>
        <v>0</v>
      </c>
      <c r="U348" s="184" t="e">
        <f t="shared" si="76"/>
        <v>#DIV/0!</v>
      </c>
      <c r="V348" s="227">
        <f t="shared" si="77"/>
        <v>0</v>
      </c>
      <c r="W348" s="115">
        <f t="shared" si="78"/>
      </c>
      <c r="X348" s="115">
        <f t="shared" si="79"/>
      </c>
      <c r="Y348" s="115">
        <f t="shared" si="80"/>
      </c>
      <c r="Z348" s="115">
        <f t="shared" si="80"/>
      </c>
      <c r="AA348" s="208">
        <f t="shared" si="81"/>
        <v>0</v>
      </c>
      <c r="AB348" s="116">
        <f t="shared" si="82"/>
        <v>0</v>
      </c>
      <c r="AC348" s="116">
        <f t="shared" si="83"/>
        <v>0</v>
      </c>
      <c r="AD348" s="181" t="e">
        <f t="shared" si="84"/>
        <v>#DIV/0!</v>
      </c>
    </row>
    <row r="349" spans="6:30" ht="12.75">
      <c r="F349" s="113"/>
      <c r="G349" s="113"/>
      <c r="H349" s="113"/>
      <c r="I349" s="113"/>
      <c r="J349" s="113"/>
      <c r="K349" s="120">
        <f t="shared" si="72"/>
        <v>0</v>
      </c>
      <c r="L349" s="120">
        <f t="shared" si="73"/>
        <v>0</v>
      </c>
      <c r="M349" s="215">
        <f t="shared" si="71"/>
        <v>0</v>
      </c>
      <c r="N349" s="185"/>
      <c r="O349" s="200">
        <f t="shared" si="74"/>
        <v>0</v>
      </c>
      <c r="P349" s="190"/>
      <c r="Q349" s="121"/>
      <c r="R349" s="190"/>
      <c r="S349" s="119"/>
      <c r="T349" s="201">
        <f t="shared" si="75"/>
        <v>0</v>
      </c>
      <c r="U349" s="184" t="e">
        <f t="shared" si="76"/>
        <v>#DIV/0!</v>
      </c>
      <c r="V349" s="227">
        <f t="shared" si="77"/>
        <v>0</v>
      </c>
      <c r="W349" s="115">
        <f t="shared" si="78"/>
      </c>
      <c r="X349" s="115">
        <f t="shared" si="79"/>
      </c>
      <c r="Y349" s="115">
        <f t="shared" si="80"/>
      </c>
      <c r="Z349" s="115">
        <f t="shared" si="80"/>
      </c>
      <c r="AA349" s="208">
        <f t="shared" si="81"/>
        <v>0</v>
      </c>
      <c r="AB349" s="116">
        <f t="shared" si="82"/>
        <v>0</v>
      </c>
      <c r="AC349" s="116">
        <f t="shared" si="83"/>
        <v>0</v>
      </c>
      <c r="AD349" s="181" t="e">
        <f t="shared" si="84"/>
        <v>#DIV/0!</v>
      </c>
    </row>
    <row r="350" spans="6:30" ht="12.75">
      <c r="F350" s="113"/>
      <c r="G350" s="113"/>
      <c r="H350" s="113"/>
      <c r="I350" s="113"/>
      <c r="J350" s="113"/>
      <c r="K350" s="120">
        <f t="shared" si="72"/>
        <v>0</v>
      </c>
      <c r="L350" s="120">
        <f t="shared" si="73"/>
        <v>0</v>
      </c>
      <c r="M350" s="215">
        <f t="shared" si="71"/>
        <v>0</v>
      </c>
      <c r="N350" s="185"/>
      <c r="O350" s="200">
        <f t="shared" si="74"/>
        <v>0</v>
      </c>
      <c r="P350" s="190"/>
      <c r="Q350" s="121"/>
      <c r="R350" s="190"/>
      <c r="S350" s="119"/>
      <c r="T350" s="201">
        <f t="shared" si="75"/>
        <v>0</v>
      </c>
      <c r="U350" s="184" t="e">
        <f t="shared" si="76"/>
        <v>#DIV/0!</v>
      </c>
      <c r="V350" s="227">
        <f t="shared" si="77"/>
        <v>0</v>
      </c>
      <c r="W350" s="115">
        <f t="shared" si="78"/>
      </c>
      <c r="X350" s="115">
        <f t="shared" si="79"/>
      </c>
      <c r="Y350" s="115">
        <f t="shared" si="80"/>
      </c>
      <c r="Z350" s="115">
        <f t="shared" si="80"/>
      </c>
      <c r="AA350" s="208">
        <f t="shared" si="81"/>
        <v>0</v>
      </c>
      <c r="AB350" s="116">
        <f t="shared" si="82"/>
        <v>0</v>
      </c>
      <c r="AC350" s="116">
        <f t="shared" si="83"/>
        <v>0</v>
      </c>
      <c r="AD350" s="181" t="e">
        <f t="shared" si="84"/>
        <v>#DIV/0!</v>
      </c>
    </row>
    <row r="351" spans="6:30" ht="12.75">
      <c r="F351" s="113"/>
      <c r="G351" s="113"/>
      <c r="H351" s="113"/>
      <c r="I351" s="113"/>
      <c r="J351" s="113"/>
      <c r="K351" s="120">
        <f t="shared" si="72"/>
        <v>0</v>
      </c>
      <c r="L351" s="120">
        <f t="shared" si="73"/>
        <v>0</v>
      </c>
      <c r="M351" s="215">
        <f t="shared" si="71"/>
        <v>0</v>
      </c>
      <c r="N351" s="185"/>
      <c r="O351" s="200">
        <f t="shared" si="74"/>
        <v>0</v>
      </c>
      <c r="P351" s="190"/>
      <c r="Q351" s="121"/>
      <c r="R351" s="190"/>
      <c r="S351" s="119"/>
      <c r="T351" s="201">
        <f t="shared" si="75"/>
        <v>0</v>
      </c>
      <c r="U351" s="184" t="e">
        <f t="shared" si="76"/>
        <v>#DIV/0!</v>
      </c>
      <c r="V351" s="227">
        <f t="shared" si="77"/>
        <v>0</v>
      </c>
      <c r="W351" s="115">
        <f t="shared" si="78"/>
      </c>
      <c r="X351" s="115">
        <f t="shared" si="79"/>
      </c>
      <c r="Y351" s="115">
        <f t="shared" si="80"/>
      </c>
      <c r="Z351" s="115">
        <f t="shared" si="80"/>
      </c>
      <c r="AA351" s="208">
        <f t="shared" si="81"/>
        <v>0</v>
      </c>
      <c r="AB351" s="116">
        <f t="shared" si="82"/>
        <v>0</v>
      </c>
      <c r="AC351" s="116">
        <f t="shared" si="83"/>
        <v>0</v>
      </c>
      <c r="AD351" s="181" t="e">
        <f t="shared" si="84"/>
        <v>#DIV/0!</v>
      </c>
    </row>
    <row r="352" spans="6:30" ht="12.75">
      <c r="F352" s="113"/>
      <c r="G352" s="113"/>
      <c r="H352" s="113"/>
      <c r="I352" s="113"/>
      <c r="J352" s="113"/>
      <c r="K352" s="120">
        <f t="shared" si="72"/>
        <v>0</v>
      </c>
      <c r="L352" s="120">
        <f t="shared" si="73"/>
        <v>0</v>
      </c>
      <c r="M352" s="215">
        <f t="shared" si="71"/>
        <v>0</v>
      </c>
      <c r="N352" s="185"/>
      <c r="O352" s="200">
        <f t="shared" si="74"/>
        <v>0</v>
      </c>
      <c r="P352" s="190"/>
      <c r="Q352" s="121"/>
      <c r="R352" s="190"/>
      <c r="S352" s="119"/>
      <c r="T352" s="201">
        <f t="shared" si="75"/>
        <v>0</v>
      </c>
      <c r="U352" s="184" t="e">
        <f t="shared" si="76"/>
        <v>#DIV/0!</v>
      </c>
      <c r="V352" s="227">
        <f t="shared" si="77"/>
        <v>0</v>
      </c>
      <c r="W352" s="115">
        <f t="shared" si="78"/>
      </c>
      <c r="X352" s="115">
        <f t="shared" si="79"/>
      </c>
      <c r="Y352" s="115">
        <f t="shared" si="80"/>
      </c>
      <c r="Z352" s="115">
        <f t="shared" si="80"/>
      </c>
      <c r="AA352" s="208">
        <f t="shared" si="81"/>
        <v>0</v>
      </c>
      <c r="AB352" s="116">
        <f t="shared" si="82"/>
        <v>0</v>
      </c>
      <c r="AC352" s="116">
        <f t="shared" si="83"/>
        <v>0</v>
      </c>
      <c r="AD352" s="181" t="e">
        <f t="shared" si="84"/>
        <v>#DIV/0!</v>
      </c>
    </row>
    <row r="353" spans="6:30" ht="12.75">
      <c r="F353" s="113"/>
      <c r="G353" s="113"/>
      <c r="H353" s="113"/>
      <c r="I353" s="113"/>
      <c r="J353" s="113"/>
      <c r="K353" s="120">
        <f t="shared" si="72"/>
        <v>0</v>
      </c>
      <c r="L353" s="120">
        <f t="shared" si="73"/>
        <v>0</v>
      </c>
      <c r="M353" s="215">
        <f t="shared" si="71"/>
        <v>0</v>
      </c>
      <c r="N353" s="185"/>
      <c r="O353" s="200">
        <f t="shared" si="74"/>
        <v>0</v>
      </c>
      <c r="P353" s="190"/>
      <c r="Q353" s="121"/>
      <c r="R353" s="190"/>
      <c r="S353" s="119"/>
      <c r="T353" s="201">
        <f t="shared" si="75"/>
        <v>0</v>
      </c>
      <c r="U353" s="184" t="e">
        <f t="shared" si="76"/>
        <v>#DIV/0!</v>
      </c>
      <c r="V353" s="227">
        <f t="shared" si="77"/>
        <v>0</v>
      </c>
      <c r="W353" s="115">
        <f t="shared" si="78"/>
      </c>
      <c r="X353" s="115">
        <f t="shared" si="79"/>
      </c>
      <c r="Y353" s="115">
        <f t="shared" si="80"/>
      </c>
      <c r="Z353" s="115">
        <f t="shared" si="80"/>
      </c>
      <c r="AA353" s="208">
        <f t="shared" si="81"/>
        <v>0</v>
      </c>
      <c r="AB353" s="116">
        <f t="shared" si="82"/>
        <v>0</v>
      </c>
      <c r="AC353" s="116">
        <f t="shared" si="83"/>
        <v>0</v>
      </c>
      <c r="AD353" s="181" t="e">
        <f t="shared" si="84"/>
        <v>#DIV/0!</v>
      </c>
    </row>
    <row r="354" spans="6:30" ht="12.75">
      <c r="F354" s="113"/>
      <c r="G354" s="113"/>
      <c r="H354" s="113"/>
      <c r="I354" s="113"/>
      <c r="J354" s="113"/>
      <c r="K354" s="120">
        <f t="shared" si="72"/>
        <v>0</v>
      </c>
      <c r="L354" s="120">
        <f t="shared" si="73"/>
        <v>0</v>
      </c>
      <c r="M354" s="215">
        <f t="shared" si="71"/>
        <v>0</v>
      </c>
      <c r="N354" s="185"/>
      <c r="O354" s="200">
        <f t="shared" si="74"/>
        <v>0</v>
      </c>
      <c r="P354" s="190"/>
      <c r="Q354" s="121"/>
      <c r="R354" s="190"/>
      <c r="S354" s="119"/>
      <c r="T354" s="201">
        <f t="shared" si="75"/>
        <v>0</v>
      </c>
      <c r="U354" s="184" t="e">
        <f t="shared" si="76"/>
        <v>#DIV/0!</v>
      </c>
      <c r="V354" s="227">
        <f t="shared" si="77"/>
        <v>0</v>
      </c>
      <c r="W354" s="115">
        <f t="shared" si="78"/>
      </c>
      <c r="X354" s="115">
        <f t="shared" si="79"/>
      </c>
      <c r="Y354" s="115">
        <f t="shared" si="80"/>
      </c>
      <c r="Z354" s="115">
        <f t="shared" si="80"/>
      </c>
      <c r="AA354" s="208">
        <f t="shared" si="81"/>
        <v>0</v>
      </c>
      <c r="AB354" s="116">
        <f t="shared" si="82"/>
        <v>0</v>
      </c>
      <c r="AC354" s="116">
        <f t="shared" si="83"/>
        <v>0</v>
      </c>
      <c r="AD354" s="181" t="e">
        <f t="shared" si="84"/>
        <v>#DIV/0!</v>
      </c>
    </row>
    <row r="355" spans="6:30" ht="12.75">
      <c r="F355" s="113"/>
      <c r="G355" s="113"/>
      <c r="H355" s="113"/>
      <c r="I355" s="113"/>
      <c r="J355" s="113"/>
      <c r="K355" s="120">
        <f t="shared" si="72"/>
        <v>0</v>
      </c>
      <c r="L355" s="120">
        <f t="shared" si="73"/>
        <v>0</v>
      </c>
      <c r="M355" s="215">
        <f t="shared" si="71"/>
        <v>0</v>
      </c>
      <c r="N355" s="185"/>
      <c r="O355" s="200">
        <f t="shared" si="74"/>
        <v>0</v>
      </c>
      <c r="P355" s="190"/>
      <c r="Q355" s="121"/>
      <c r="R355" s="190"/>
      <c r="S355" s="119"/>
      <c r="T355" s="201">
        <f t="shared" si="75"/>
        <v>0</v>
      </c>
      <c r="U355" s="184" t="e">
        <f t="shared" si="76"/>
        <v>#DIV/0!</v>
      </c>
      <c r="V355" s="227">
        <f t="shared" si="77"/>
        <v>0</v>
      </c>
      <c r="W355" s="115">
        <f t="shared" si="78"/>
      </c>
      <c r="X355" s="115">
        <f t="shared" si="79"/>
      </c>
      <c r="Y355" s="115">
        <f t="shared" si="80"/>
      </c>
      <c r="Z355" s="115">
        <f t="shared" si="80"/>
      </c>
      <c r="AA355" s="208">
        <f t="shared" si="81"/>
        <v>0</v>
      </c>
      <c r="AB355" s="116">
        <f t="shared" si="82"/>
        <v>0</v>
      </c>
      <c r="AC355" s="116">
        <f t="shared" si="83"/>
        <v>0</v>
      </c>
      <c r="AD355" s="181" t="e">
        <f t="shared" si="84"/>
        <v>#DIV/0!</v>
      </c>
    </row>
    <row r="356" spans="6:30" ht="12.75">
      <c r="F356" s="113"/>
      <c r="G356" s="113"/>
      <c r="H356" s="113"/>
      <c r="I356" s="113"/>
      <c r="J356" s="113"/>
      <c r="K356" s="120">
        <f t="shared" si="72"/>
        <v>0</v>
      </c>
      <c r="L356" s="120">
        <f t="shared" si="73"/>
        <v>0</v>
      </c>
      <c r="M356" s="215">
        <f t="shared" si="71"/>
        <v>0</v>
      </c>
      <c r="N356" s="185"/>
      <c r="O356" s="200">
        <f t="shared" si="74"/>
        <v>0</v>
      </c>
      <c r="P356" s="190"/>
      <c r="Q356" s="121"/>
      <c r="R356" s="190"/>
      <c r="S356" s="119"/>
      <c r="T356" s="201">
        <f t="shared" si="75"/>
        <v>0</v>
      </c>
      <c r="U356" s="184" t="e">
        <f t="shared" si="76"/>
        <v>#DIV/0!</v>
      </c>
      <c r="V356" s="227">
        <f t="shared" si="77"/>
        <v>0</v>
      </c>
      <c r="W356" s="115">
        <f t="shared" si="78"/>
      </c>
      <c r="X356" s="115">
        <f t="shared" si="79"/>
      </c>
      <c r="Y356" s="115">
        <f t="shared" si="80"/>
      </c>
      <c r="Z356" s="115">
        <f t="shared" si="80"/>
      </c>
      <c r="AA356" s="208">
        <f t="shared" si="81"/>
        <v>0</v>
      </c>
      <c r="AB356" s="116">
        <f t="shared" si="82"/>
        <v>0</v>
      </c>
      <c r="AC356" s="116">
        <f t="shared" si="83"/>
        <v>0</v>
      </c>
      <c r="AD356" s="181" t="e">
        <f t="shared" si="84"/>
        <v>#DIV/0!</v>
      </c>
    </row>
    <row r="357" spans="6:30" ht="12.75">
      <c r="F357" s="113"/>
      <c r="G357" s="113"/>
      <c r="H357" s="113"/>
      <c r="I357" s="113"/>
      <c r="J357" s="113"/>
      <c r="K357" s="120">
        <f t="shared" si="72"/>
        <v>0</v>
      </c>
      <c r="L357" s="120">
        <f t="shared" si="73"/>
        <v>0</v>
      </c>
      <c r="M357" s="215">
        <f t="shared" si="71"/>
        <v>0</v>
      </c>
      <c r="N357" s="185"/>
      <c r="O357" s="200">
        <f t="shared" si="74"/>
        <v>0</v>
      </c>
      <c r="P357" s="190"/>
      <c r="Q357" s="121"/>
      <c r="R357" s="190"/>
      <c r="S357" s="119"/>
      <c r="T357" s="201">
        <f t="shared" si="75"/>
        <v>0</v>
      </c>
      <c r="U357" s="184" t="e">
        <f t="shared" si="76"/>
        <v>#DIV/0!</v>
      </c>
      <c r="V357" s="227">
        <f t="shared" si="77"/>
        <v>0</v>
      </c>
      <c r="W357" s="115">
        <f t="shared" si="78"/>
      </c>
      <c r="X357" s="115">
        <f t="shared" si="79"/>
      </c>
      <c r="Y357" s="115">
        <f t="shared" si="80"/>
      </c>
      <c r="Z357" s="115">
        <f t="shared" si="80"/>
      </c>
      <c r="AA357" s="208">
        <f t="shared" si="81"/>
        <v>0</v>
      </c>
      <c r="AB357" s="116">
        <f t="shared" si="82"/>
        <v>0</v>
      </c>
      <c r="AC357" s="116">
        <f t="shared" si="83"/>
        <v>0</v>
      </c>
      <c r="AD357" s="181" t="e">
        <f t="shared" si="84"/>
        <v>#DIV/0!</v>
      </c>
    </row>
    <row r="358" spans="6:30" ht="12.75">
      <c r="F358" s="113"/>
      <c r="G358" s="113"/>
      <c r="H358" s="113"/>
      <c r="I358" s="113"/>
      <c r="J358" s="113"/>
      <c r="K358" s="120">
        <f t="shared" si="72"/>
        <v>0</v>
      </c>
      <c r="L358" s="120">
        <f t="shared" si="73"/>
        <v>0</v>
      </c>
      <c r="M358" s="215">
        <f t="shared" si="71"/>
        <v>0</v>
      </c>
      <c r="N358" s="185"/>
      <c r="O358" s="200">
        <f t="shared" si="74"/>
        <v>0</v>
      </c>
      <c r="P358" s="190"/>
      <c r="Q358" s="121"/>
      <c r="R358" s="190"/>
      <c r="S358" s="119"/>
      <c r="T358" s="201">
        <f t="shared" si="75"/>
        <v>0</v>
      </c>
      <c r="U358" s="184" t="e">
        <f t="shared" si="76"/>
        <v>#DIV/0!</v>
      </c>
      <c r="V358" s="227">
        <f t="shared" si="77"/>
        <v>0</v>
      </c>
      <c r="W358" s="115">
        <f t="shared" si="78"/>
      </c>
      <c r="X358" s="115">
        <f t="shared" si="79"/>
      </c>
      <c r="Y358" s="115">
        <f t="shared" si="80"/>
      </c>
      <c r="Z358" s="115">
        <f t="shared" si="80"/>
      </c>
      <c r="AA358" s="208">
        <f t="shared" si="81"/>
        <v>0</v>
      </c>
      <c r="AB358" s="116">
        <f t="shared" si="82"/>
        <v>0</v>
      </c>
      <c r="AC358" s="116">
        <f t="shared" si="83"/>
        <v>0</v>
      </c>
      <c r="AD358" s="181" t="e">
        <f t="shared" si="84"/>
        <v>#DIV/0!</v>
      </c>
    </row>
    <row r="359" spans="6:30" ht="12.75">
      <c r="F359" s="113"/>
      <c r="G359" s="113"/>
      <c r="H359" s="113"/>
      <c r="I359" s="113"/>
      <c r="J359" s="113"/>
      <c r="K359" s="120">
        <f t="shared" si="72"/>
        <v>0</v>
      </c>
      <c r="L359" s="120">
        <f t="shared" si="73"/>
        <v>0</v>
      </c>
      <c r="M359" s="215">
        <f t="shared" si="71"/>
        <v>0</v>
      </c>
      <c r="N359" s="185"/>
      <c r="O359" s="200">
        <f t="shared" si="74"/>
        <v>0</v>
      </c>
      <c r="P359" s="190"/>
      <c r="Q359" s="121"/>
      <c r="R359" s="190"/>
      <c r="S359" s="119"/>
      <c r="T359" s="201">
        <f t="shared" si="75"/>
        <v>0</v>
      </c>
      <c r="U359" s="184" t="e">
        <f t="shared" si="76"/>
        <v>#DIV/0!</v>
      </c>
      <c r="V359" s="227">
        <f t="shared" si="77"/>
        <v>0</v>
      </c>
      <c r="W359" s="115">
        <f t="shared" si="78"/>
      </c>
      <c r="X359" s="115">
        <f t="shared" si="79"/>
      </c>
      <c r="Y359" s="115">
        <f t="shared" si="80"/>
      </c>
      <c r="Z359" s="115">
        <f t="shared" si="80"/>
      </c>
      <c r="AA359" s="208">
        <f t="shared" si="81"/>
        <v>0</v>
      </c>
      <c r="AB359" s="116">
        <f t="shared" si="82"/>
        <v>0</v>
      </c>
      <c r="AC359" s="116">
        <f t="shared" si="83"/>
        <v>0</v>
      </c>
      <c r="AD359" s="181" t="e">
        <f t="shared" si="84"/>
        <v>#DIV/0!</v>
      </c>
    </row>
    <row r="360" spans="6:30" ht="12.75">
      <c r="F360" s="113"/>
      <c r="G360" s="113"/>
      <c r="H360" s="113"/>
      <c r="I360" s="113"/>
      <c r="J360" s="113"/>
      <c r="K360" s="120">
        <f t="shared" si="72"/>
        <v>0</v>
      </c>
      <c r="L360" s="120">
        <f t="shared" si="73"/>
        <v>0</v>
      </c>
      <c r="M360" s="215">
        <f t="shared" si="71"/>
        <v>0</v>
      </c>
      <c r="N360" s="185"/>
      <c r="O360" s="200">
        <f t="shared" si="74"/>
        <v>0</v>
      </c>
      <c r="P360" s="190"/>
      <c r="Q360" s="121"/>
      <c r="R360" s="190"/>
      <c r="S360" s="119"/>
      <c r="T360" s="201">
        <f t="shared" si="75"/>
        <v>0</v>
      </c>
      <c r="U360" s="184" t="e">
        <f t="shared" si="76"/>
        <v>#DIV/0!</v>
      </c>
      <c r="V360" s="227">
        <f t="shared" si="77"/>
        <v>0</v>
      </c>
      <c r="W360" s="115">
        <f t="shared" si="78"/>
      </c>
      <c r="X360" s="115">
        <f t="shared" si="79"/>
      </c>
      <c r="Y360" s="115">
        <f t="shared" si="80"/>
      </c>
      <c r="Z360" s="115">
        <f t="shared" si="80"/>
      </c>
      <c r="AA360" s="208">
        <f t="shared" si="81"/>
        <v>0</v>
      </c>
      <c r="AB360" s="116">
        <f t="shared" si="82"/>
        <v>0</v>
      </c>
      <c r="AC360" s="116">
        <f t="shared" si="83"/>
        <v>0</v>
      </c>
      <c r="AD360" s="181" t="e">
        <f t="shared" si="84"/>
        <v>#DIV/0!</v>
      </c>
    </row>
    <row r="361" spans="6:30" ht="12.75">
      <c r="F361" s="113"/>
      <c r="G361" s="113"/>
      <c r="H361" s="113"/>
      <c r="I361" s="113"/>
      <c r="J361" s="113"/>
      <c r="K361" s="120">
        <f t="shared" si="72"/>
        <v>0</v>
      </c>
      <c r="L361" s="120">
        <f t="shared" si="73"/>
        <v>0</v>
      </c>
      <c r="M361" s="215">
        <f t="shared" si="71"/>
        <v>0</v>
      </c>
      <c r="N361" s="185"/>
      <c r="O361" s="200">
        <f t="shared" si="74"/>
        <v>0</v>
      </c>
      <c r="P361" s="190"/>
      <c r="Q361" s="121"/>
      <c r="R361" s="190"/>
      <c r="S361" s="119"/>
      <c r="T361" s="201">
        <f t="shared" si="75"/>
        <v>0</v>
      </c>
      <c r="U361" s="184" t="e">
        <f t="shared" si="76"/>
        <v>#DIV/0!</v>
      </c>
      <c r="V361" s="227">
        <f t="shared" si="77"/>
        <v>0</v>
      </c>
      <c r="W361" s="115">
        <f t="shared" si="78"/>
      </c>
      <c r="X361" s="115">
        <f t="shared" si="79"/>
      </c>
      <c r="Y361" s="115">
        <f t="shared" si="80"/>
      </c>
      <c r="Z361" s="115">
        <f t="shared" si="80"/>
      </c>
      <c r="AA361" s="208">
        <f t="shared" si="81"/>
        <v>0</v>
      </c>
      <c r="AB361" s="116">
        <f t="shared" si="82"/>
        <v>0</v>
      </c>
      <c r="AC361" s="116">
        <f t="shared" si="83"/>
        <v>0</v>
      </c>
      <c r="AD361" s="181" t="e">
        <f t="shared" si="84"/>
        <v>#DIV/0!</v>
      </c>
    </row>
    <row r="362" spans="6:30" ht="12.75">
      <c r="F362" s="113"/>
      <c r="G362" s="113"/>
      <c r="H362" s="113"/>
      <c r="I362" s="113"/>
      <c r="J362" s="113"/>
      <c r="K362" s="120">
        <f t="shared" si="72"/>
        <v>0</v>
      </c>
      <c r="L362" s="120">
        <f t="shared" si="73"/>
        <v>0</v>
      </c>
      <c r="M362" s="215">
        <f t="shared" si="71"/>
        <v>0</v>
      </c>
      <c r="N362" s="185"/>
      <c r="O362" s="200">
        <f t="shared" si="74"/>
        <v>0</v>
      </c>
      <c r="P362" s="190"/>
      <c r="Q362" s="121"/>
      <c r="R362" s="190"/>
      <c r="S362" s="119"/>
      <c r="T362" s="201">
        <f t="shared" si="75"/>
        <v>0</v>
      </c>
      <c r="U362" s="184" t="e">
        <f t="shared" si="76"/>
        <v>#DIV/0!</v>
      </c>
      <c r="V362" s="227">
        <f t="shared" si="77"/>
        <v>0</v>
      </c>
      <c r="W362" s="115">
        <f t="shared" si="78"/>
      </c>
      <c r="X362" s="115">
        <f t="shared" si="79"/>
      </c>
      <c r="Y362" s="115">
        <f t="shared" si="80"/>
      </c>
      <c r="Z362" s="115">
        <f t="shared" si="80"/>
      </c>
      <c r="AA362" s="208">
        <f t="shared" si="81"/>
        <v>0</v>
      </c>
      <c r="AB362" s="116">
        <f t="shared" si="82"/>
        <v>0</v>
      </c>
      <c r="AC362" s="116">
        <f t="shared" si="83"/>
        <v>0</v>
      </c>
      <c r="AD362" s="181" t="e">
        <f t="shared" si="84"/>
        <v>#DIV/0!</v>
      </c>
    </row>
    <row r="363" spans="6:30" ht="12.75">
      <c r="F363" s="113"/>
      <c r="G363" s="113"/>
      <c r="H363" s="113"/>
      <c r="I363" s="113"/>
      <c r="J363" s="113"/>
      <c r="K363" s="120">
        <f t="shared" si="72"/>
        <v>0</v>
      </c>
      <c r="L363" s="120">
        <f t="shared" si="73"/>
        <v>0</v>
      </c>
      <c r="M363" s="215">
        <f t="shared" si="71"/>
        <v>0</v>
      </c>
      <c r="N363" s="185"/>
      <c r="O363" s="200">
        <f t="shared" si="74"/>
        <v>0</v>
      </c>
      <c r="P363" s="190"/>
      <c r="Q363" s="121"/>
      <c r="R363" s="190"/>
      <c r="S363" s="119"/>
      <c r="T363" s="201">
        <f t="shared" si="75"/>
        <v>0</v>
      </c>
      <c r="U363" s="184" t="e">
        <f t="shared" si="76"/>
        <v>#DIV/0!</v>
      </c>
      <c r="V363" s="227">
        <f t="shared" si="77"/>
        <v>0</v>
      </c>
      <c r="W363" s="115">
        <f t="shared" si="78"/>
      </c>
      <c r="X363" s="115">
        <f t="shared" si="79"/>
      </c>
      <c r="Y363" s="115">
        <f t="shared" si="80"/>
      </c>
      <c r="Z363" s="115">
        <f t="shared" si="80"/>
      </c>
      <c r="AA363" s="208">
        <f t="shared" si="81"/>
        <v>0</v>
      </c>
      <c r="AB363" s="116">
        <f t="shared" si="82"/>
        <v>0</v>
      </c>
      <c r="AC363" s="116">
        <f t="shared" si="83"/>
        <v>0</v>
      </c>
      <c r="AD363" s="181" t="e">
        <f t="shared" si="84"/>
        <v>#DIV/0!</v>
      </c>
    </row>
    <row r="364" spans="6:30" ht="12.75">
      <c r="F364" s="113"/>
      <c r="G364" s="113"/>
      <c r="H364" s="113"/>
      <c r="I364" s="113"/>
      <c r="J364" s="113"/>
      <c r="K364" s="120">
        <f t="shared" si="72"/>
        <v>0</v>
      </c>
      <c r="L364" s="120">
        <f t="shared" si="73"/>
        <v>0</v>
      </c>
      <c r="M364" s="215">
        <f t="shared" si="71"/>
        <v>0</v>
      </c>
      <c r="N364" s="185"/>
      <c r="O364" s="200">
        <f t="shared" si="74"/>
        <v>0</v>
      </c>
      <c r="P364" s="190"/>
      <c r="Q364" s="121"/>
      <c r="R364" s="190"/>
      <c r="S364" s="119"/>
      <c r="T364" s="201">
        <f t="shared" si="75"/>
        <v>0</v>
      </c>
      <c r="U364" s="184" t="e">
        <f t="shared" si="76"/>
        <v>#DIV/0!</v>
      </c>
      <c r="V364" s="227">
        <f t="shared" si="77"/>
        <v>0</v>
      </c>
      <c r="W364" s="115">
        <f t="shared" si="78"/>
      </c>
      <c r="X364" s="115">
        <f t="shared" si="79"/>
      </c>
      <c r="Y364" s="115">
        <f t="shared" si="80"/>
      </c>
      <c r="Z364" s="115">
        <f t="shared" si="80"/>
      </c>
      <c r="AA364" s="208">
        <f t="shared" si="81"/>
        <v>0</v>
      </c>
      <c r="AB364" s="116">
        <f t="shared" si="82"/>
        <v>0</v>
      </c>
      <c r="AC364" s="116">
        <f t="shared" si="83"/>
        <v>0</v>
      </c>
      <c r="AD364" s="181" t="e">
        <f t="shared" si="84"/>
        <v>#DIV/0!</v>
      </c>
    </row>
    <row r="365" spans="6:30" ht="12.75">
      <c r="F365" s="113"/>
      <c r="G365" s="113"/>
      <c r="H365" s="113"/>
      <c r="I365" s="113"/>
      <c r="J365" s="113"/>
      <c r="K365" s="120">
        <f t="shared" si="72"/>
        <v>0</v>
      </c>
      <c r="L365" s="120">
        <f t="shared" si="73"/>
        <v>0</v>
      </c>
      <c r="M365" s="215">
        <f t="shared" si="71"/>
        <v>0</v>
      </c>
      <c r="N365" s="185"/>
      <c r="O365" s="200">
        <f t="shared" si="74"/>
        <v>0</v>
      </c>
      <c r="P365" s="190"/>
      <c r="Q365" s="121"/>
      <c r="R365" s="190"/>
      <c r="S365" s="119"/>
      <c r="T365" s="201">
        <f t="shared" si="75"/>
        <v>0</v>
      </c>
      <c r="U365" s="184" t="e">
        <f t="shared" si="76"/>
        <v>#DIV/0!</v>
      </c>
      <c r="V365" s="227">
        <f t="shared" si="77"/>
        <v>0</v>
      </c>
      <c r="W365" s="115">
        <f t="shared" si="78"/>
      </c>
      <c r="X365" s="115">
        <f t="shared" si="79"/>
      </c>
      <c r="Y365" s="115">
        <f t="shared" si="80"/>
      </c>
      <c r="Z365" s="115">
        <f t="shared" si="80"/>
      </c>
      <c r="AA365" s="208">
        <f t="shared" si="81"/>
        <v>0</v>
      </c>
      <c r="AB365" s="116">
        <f t="shared" si="82"/>
        <v>0</v>
      </c>
      <c r="AC365" s="116">
        <f t="shared" si="83"/>
        <v>0</v>
      </c>
      <c r="AD365" s="181" t="e">
        <f t="shared" si="84"/>
        <v>#DIV/0!</v>
      </c>
    </row>
    <row r="366" spans="6:30" ht="12.75">
      <c r="F366" s="113"/>
      <c r="G366" s="113"/>
      <c r="H366" s="113"/>
      <c r="I366" s="113"/>
      <c r="J366" s="113"/>
      <c r="K366" s="120">
        <f t="shared" si="72"/>
        <v>0</v>
      </c>
      <c r="L366" s="120">
        <f t="shared" si="73"/>
        <v>0</v>
      </c>
      <c r="M366" s="215">
        <f t="shared" si="71"/>
        <v>0</v>
      </c>
      <c r="N366" s="185"/>
      <c r="O366" s="200">
        <f t="shared" si="74"/>
        <v>0</v>
      </c>
      <c r="P366" s="190"/>
      <c r="Q366" s="121"/>
      <c r="R366" s="190"/>
      <c r="S366" s="119"/>
      <c r="T366" s="201">
        <f t="shared" si="75"/>
        <v>0</v>
      </c>
      <c r="U366" s="184" t="e">
        <f t="shared" si="76"/>
        <v>#DIV/0!</v>
      </c>
      <c r="V366" s="227">
        <f t="shared" si="77"/>
        <v>0</v>
      </c>
      <c r="W366" s="115">
        <f t="shared" si="78"/>
      </c>
      <c r="X366" s="115">
        <f t="shared" si="79"/>
      </c>
      <c r="Y366" s="115">
        <f t="shared" si="80"/>
      </c>
      <c r="Z366" s="115">
        <f t="shared" si="80"/>
      </c>
      <c r="AA366" s="208">
        <f t="shared" si="81"/>
        <v>0</v>
      </c>
      <c r="AB366" s="116">
        <f t="shared" si="82"/>
        <v>0</v>
      </c>
      <c r="AC366" s="116">
        <f t="shared" si="83"/>
        <v>0</v>
      </c>
      <c r="AD366" s="181" t="e">
        <f t="shared" si="84"/>
        <v>#DIV/0!</v>
      </c>
    </row>
    <row r="367" spans="6:30" ht="12.75">
      <c r="F367" s="113"/>
      <c r="G367" s="113"/>
      <c r="H367" s="113"/>
      <c r="I367" s="113"/>
      <c r="J367" s="113"/>
      <c r="K367" s="120">
        <f t="shared" si="72"/>
        <v>0</v>
      </c>
      <c r="L367" s="120">
        <f t="shared" si="73"/>
        <v>0</v>
      </c>
      <c r="M367" s="215">
        <f t="shared" si="71"/>
        <v>0</v>
      </c>
      <c r="N367" s="185"/>
      <c r="O367" s="200">
        <f t="shared" si="74"/>
        <v>0</v>
      </c>
      <c r="P367" s="190"/>
      <c r="Q367" s="121"/>
      <c r="R367" s="190"/>
      <c r="S367" s="119"/>
      <c r="T367" s="201">
        <f t="shared" si="75"/>
        <v>0</v>
      </c>
      <c r="U367" s="184" t="e">
        <f t="shared" si="76"/>
        <v>#DIV/0!</v>
      </c>
      <c r="V367" s="227">
        <f t="shared" si="77"/>
        <v>0</v>
      </c>
      <c r="W367" s="115">
        <f t="shared" si="78"/>
      </c>
      <c r="X367" s="115">
        <f t="shared" si="79"/>
      </c>
      <c r="Y367" s="115">
        <f t="shared" si="80"/>
      </c>
      <c r="Z367" s="115">
        <f t="shared" si="80"/>
      </c>
      <c r="AA367" s="208">
        <f t="shared" si="81"/>
        <v>0</v>
      </c>
      <c r="AB367" s="116">
        <f t="shared" si="82"/>
        <v>0</v>
      </c>
      <c r="AC367" s="116">
        <f t="shared" si="83"/>
        <v>0</v>
      </c>
      <c r="AD367" s="181" t="e">
        <f t="shared" si="84"/>
        <v>#DIV/0!</v>
      </c>
    </row>
    <row r="368" spans="6:30" ht="12.75">
      <c r="F368" s="113"/>
      <c r="G368" s="113"/>
      <c r="H368" s="113"/>
      <c r="I368" s="113"/>
      <c r="J368" s="113"/>
      <c r="K368" s="120">
        <f t="shared" si="72"/>
        <v>0</v>
      </c>
      <c r="L368" s="120">
        <f t="shared" si="73"/>
        <v>0</v>
      </c>
      <c r="M368" s="215">
        <f t="shared" si="71"/>
        <v>0</v>
      </c>
      <c r="N368" s="185"/>
      <c r="O368" s="200">
        <f t="shared" si="74"/>
        <v>0</v>
      </c>
      <c r="P368" s="190"/>
      <c r="Q368" s="121"/>
      <c r="R368" s="190"/>
      <c r="S368" s="119"/>
      <c r="T368" s="201">
        <f t="shared" si="75"/>
        <v>0</v>
      </c>
      <c r="U368" s="184" t="e">
        <f t="shared" si="76"/>
        <v>#DIV/0!</v>
      </c>
      <c r="V368" s="227">
        <f t="shared" si="77"/>
        <v>0</v>
      </c>
      <c r="W368" s="115">
        <f t="shared" si="78"/>
      </c>
      <c r="X368" s="115">
        <f t="shared" si="79"/>
      </c>
      <c r="Y368" s="115">
        <f t="shared" si="80"/>
      </c>
      <c r="Z368" s="115">
        <f t="shared" si="80"/>
      </c>
      <c r="AA368" s="208">
        <f t="shared" si="81"/>
        <v>0</v>
      </c>
      <c r="AB368" s="116">
        <f t="shared" si="82"/>
        <v>0</v>
      </c>
      <c r="AC368" s="116">
        <f t="shared" si="83"/>
        <v>0</v>
      </c>
      <c r="AD368" s="181" t="e">
        <f t="shared" si="84"/>
        <v>#DIV/0!</v>
      </c>
    </row>
    <row r="369" spans="6:30" ht="12.75">
      <c r="F369" s="113"/>
      <c r="G369" s="113"/>
      <c r="H369" s="113"/>
      <c r="I369" s="113"/>
      <c r="J369" s="113"/>
      <c r="K369" s="120">
        <f t="shared" si="72"/>
        <v>0</v>
      </c>
      <c r="L369" s="120">
        <f t="shared" si="73"/>
        <v>0</v>
      </c>
      <c r="M369" s="215">
        <f t="shared" si="71"/>
        <v>0</v>
      </c>
      <c r="N369" s="185"/>
      <c r="O369" s="200">
        <f t="shared" si="74"/>
        <v>0</v>
      </c>
      <c r="P369" s="190"/>
      <c r="Q369" s="121"/>
      <c r="R369" s="190"/>
      <c r="S369" s="119"/>
      <c r="T369" s="201">
        <f t="shared" si="75"/>
        <v>0</v>
      </c>
      <c r="U369" s="184" t="e">
        <f t="shared" si="76"/>
        <v>#DIV/0!</v>
      </c>
      <c r="V369" s="227">
        <f t="shared" si="77"/>
        <v>0</v>
      </c>
      <c r="W369" s="115">
        <f t="shared" si="78"/>
      </c>
      <c r="X369" s="115">
        <f t="shared" si="79"/>
      </c>
      <c r="Y369" s="115">
        <f t="shared" si="80"/>
      </c>
      <c r="Z369" s="115">
        <f t="shared" si="80"/>
      </c>
      <c r="AA369" s="208">
        <f t="shared" si="81"/>
        <v>0</v>
      </c>
      <c r="AB369" s="116">
        <f t="shared" si="82"/>
        <v>0</v>
      </c>
      <c r="AC369" s="116">
        <f t="shared" si="83"/>
        <v>0</v>
      </c>
      <c r="AD369" s="181" t="e">
        <f t="shared" si="84"/>
        <v>#DIV/0!</v>
      </c>
    </row>
    <row r="370" spans="6:30" ht="12.75">
      <c r="F370" s="113"/>
      <c r="G370" s="113"/>
      <c r="H370" s="113"/>
      <c r="I370" s="113"/>
      <c r="J370" s="113"/>
      <c r="K370" s="120">
        <f t="shared" si="72"/>
        <v>0</v>
      </c>
      <c r="L370" s="120">
        <f t="shared" si="73"/>
        <v>0</v>
      </c>
      <c r="M370" s="215">
        <f t="shared" si="71"/>
        <v>0</v>
      </c>
      <c r="N370" s="185"/>
      <c r="O370" s="200">
        <f t="shared" si="74"/>
        <v>0</v>
      </c>
      <c r="P370" s="190"/>
      <c r="Q370" s="121"/>
      <c r="R370" s="190"/>
      <c r="S370" s="119"/>
      <c r="T370" s="201">
        <f t="shared" si="75"/>
        <v>0</v>
      </c>
      <c r="U370" s="184" t="e">
        <f t="shared" si="76"/>
        <v>#DIV/0!</v>
      </c>
      <c r="V370" s="227">
        <f t="shared" si="77"/>
        <v>0</v>
      </c>
      <c r="W370" s="115">
        <f t="shared" si="78"/>
      </c>
      <c r="X370" s="115">
        <f t="shared" si="79"/>
      </c>
      <c r="Y370" s="115">
        <f t="shared" si="80"/>
      </c>
      <c r="Z370" s="115">
        <f t="shared" si="80"/>
      </c>
      <c r="AA370" s="208">
        <f t="shared" si="81"/>
        <v>0</v>
      </c>
      <c r="AB370" s="116">
        <f t="shared" si="82"/>
        <v>0</v>
      </c>
      <c r="AC370" s="116">
        <f t="shared" si="83"/>
        <v>0</v>
      </c>
      <c r="AD370" s="181" t="e">
        <f t="shared" si="84"/>
        <v>#DIV/0!</v>
      </c>
    </row>
    <row r="371" spans="6:30" ht="12.75">
      <c r="F371" s="113"/>
      <c r="G371" s="113"/>
      <c r="H371" s="113"/>
      <c r="I371" s="113"/>
      <c r="J371" s="113"/>
      <c r="K371" s="120">
        <f t="shared" si="72"/>
        <v>0</v>
      </c>
      <c r="L371" s="120">
        <f t="shared" si="73"/>
        <v>0</v>
      </c>
      <c r="M371" s="215">
        <f t="shared" si="71"/>
        <v>0</v>
      </c>
      <c r="N371" s="185"/>
      <c r="O371" s="200">
        <f t="shared" si="74"/>
        <v>0</v>
      </c>
      <c r="P371" s="190"/>
      <c r="Q371" s="121"/>
      <c r="R371" s="190"/>
      <c r="S371" s="119"/>
      <c r="T371" s="201">
        <f t="shared" si="75"/>
        <v>0</v>
      </c>
      <c r="U371" s="184" t="e">
        <f t="shared" si="76"/>
        <v>#DIV/0!</v>
      </c>
      <c r="V371" s="227">
        <f t="shared" si="77"/>
        <v>0</v>
      </c>
      <c r="W371" s="115">
        <f t="shared" si="78"/>
      </c>
      <c r="X371" s="115">
        <f t="shared" si="79"/>
      </c>
      <c r="Y371" s="115">
        <f t="shared" si="80"/>
      </c>
      <c r="Z371" s="115">
        <f t="shared" si="80"/>
      </c>
      <c r="AA371" s="208">
        <f t="shared" si="81"/>
        <v>0</v>
      </c>
      <c r="AB371" s="116">
        <f t="shared" si="82"/>
        <v>0</v>
      </c>
      <c r="AC371" s="116">
        <f t="shared" si="83"/>
        <v>0</v>
      </c>
      <c r="AD371" s="181" t="e">
        <f t="shared" si="84"/>
        <v>#DIV/0!</v>
      </c>
    </row>
    <row r="372" spans="6:30" ht="12.75">
      <c r="F372" s="113"/>
      <c r="G372" s="113"/>
      <c r="H372" s="113"/>
      <c r="I372" s="113"/>
      <c r="J372" s="113"/>
      <c r="K372" s="120">
        <f t="shared" si="72"/>
        <v>0</v>
      </c>
      <c r="L372" s="120">
        <f t="shared" si="73"/>
        <v>0</v>
      </c>
      <c r="M372" s="215">
        <f t="shared" si="71"/>
        <v>0</v>
      </c>
      <c r="N372" s="185"/>
      <c r="O372" s="200">
        <f t="shared" si="74"/>
        <v>0</v>
      </c>
      <c r="P372" s="190"/>
      <c r="Q372" s="121"/>
      <c r="R372" s="190"/>
      <c r="S372" s="119"/>
      <c r="T372" s="201">
        <f t="shared" si="75"/>
        <v>0</v>
      </c>
      <c r="U372" s="184" t="e">
        <f t="shared" si="76"/>
        <v>#DIV/0!</v>
      </c>
      <c r="V372" s="227">
        <f t="shared" si="77"/>
        <v>0</v>
      </c>
      <c r="W372" s="115">
        <f t="shared" si="78"/>
      </c>
      <c r="X372" s="115">
        <f t="shared" si="79"/>
      </c>
      <c r="Y372" s="115">
        <f t="shared" si="80"/>
      </c>
      <c r="Z372" s="115">
        <f t="shared" si="80"/>
      </c>
      <c r="AA372" s="208">
        <f t="shared" si="81"/>
        <v>0</v>
      </c>
      <c r="AB372" s="116">
        <f t="shared" si="82"/>
        <v>0</v>
      </c>
      <c r="AC372" s="116">
        <f t="shared" si="83"/>
        <v>0</v>
      </c>
      <c r="AD372" s="181" t="e">
        <f t="shared" si="84"/>
        <v>#DIV/0!</v>
      </c>
    </row>
    <row r="373" spans="6:30" ht="12.75">
      <c r="F373" s="113"/>
      <c r="G373" s="113"/>
      <c r="H373" s="113"/>
      <c r="I373" s="113"/>
      <c r="J373" s="113"/>
      <c r="K373" s="120">
        <f t="shared" si="72"/>
        <v>0</v>
      </c>
      <c r="L373" s="120">
        <f t="shared" si="73"/>
        <v>0</v>
      </c>
      <c r="M373" s="215">
        <f t="shared" si="71"/>
        <v>0</v>
      </c>
      <c r="N373" s="185"/>
      <c r="O373" s="200">
        <f t="shared" si="74"/>
        <v>0</v>
      </c>
      <c r="P373" s="190"/>
      <c r="Q373" s="121"/>
      <c r="R373" s="190"/>
      <c r="S373" s="119"/>
      <c r="T373" s="201">
        <f t="shared" si="75"/>
        <v>0</v>
      </c>
      <c r="U373" s="184" t="e">
        <f t="shared" si="76"/>
        <v>#DIV/0!</v>
      </c>
      <c r="V373" s="227">
        <f t="shared" si="77"/>
        <v>0</v>
      </c>
      <c r="W373" s="115">
        <f t="shared" si="78"/>
      </c>
      <c r="X373" s="115">
        <f t="shared" si="79"/>
      </c>
      <c r="Y373" s="115">
        <f t="shared" si="80"/>
      </c>
      <c r="Z373" s="115">
        <f t="shared" si="80"/>
      </c>
      <c r="AA373" s="208">
        <f t="shared" si="81"/>
        <v>0</v>
      </c>
      <c r="AB373" s="116">
        <f t="shared" si="82"/>
        <v>0</v>
      </c>
      <c r="AC373" s="116">
        <f t="shared" si="83"/>
        <v>0</v>
      </c>
      <c r="AD373" s="181" t="e">
        <f t="shared" si="84"/>
        <v>#DIV/0!</v>
      </c>
    </row>
    <row r="374" spans="6:30" ht="12.75">
      <c r="F374" s="113"/>
      <c r="G374" s="113"/>
      <c r="H374" s="113"/>
      <c r="I374" s="113"/>
      <c r="J374" s="113"/>
      <c r="K374" s="120">
        <f t="shared" si="72"/>
        <v>0</v>
      </c>
      <c r="L374" s="120">
        <f t="shared" si="73"/>
        <v>0</v>
      </c>
      <c r="M374" s="215">
        <f t="shared" si="71"/>
        <v>0</v>
      </c>
      <c r="N374" s="185"/>
      <c r="O374" s="200">
        <f t="shared" si="74"/>
        <v>0</v>
      </c>
      <c r="P374" s="190"/>
      <c r="Q374" s="121"/>
      <c r="R374" s="190"/>
      <c r="S374" s="119"/>
      <c r="T374" s="201">
        <f t="shared" si="75"/>
        <v>0</v>
      </c>
      <c r="U374" s="184" t="e">
        <f t="shared" si="76"/>
        <v>#DIV/0!</v>
      </c>
      <c r="V374" s="227">
        <f t="shared" si="77"/>
        <v>0</v>
      </c>
      <c r="W374" s="115">
        <f t="shared" si="78"/>
      </c>
      <c r="X374" s="115">
        <f t="shared" si="79"/>
      </c>
      <c r="Y374" s="115">
        <f t="shared" si="80"/>
      </c>
      <c r="Z374" s="115">
        <f t="shared" si="80"/>
      </c>
      <c r="AA374" s="208">
        <f t="shared" si="81"/>
        <v>0</v>
      </c>
      <c r="AB374" s="116">
        <f t="shared" si="82"/>
        <v>0</v>
      </c>
      <c r="AC374" s="116">
        <f t="shared" si="83"/>
        <v>0</v>
      </c>
      <c r="AD374" s="181" t="e">
        <f t="shared" si="84"/>
        <v>#DIV/0!</v>
      </c>
    </row>
    <row r="375" spans="6:30" ht="12.75">
      <c r="F375" s="113"/>
      <c r="G375" s="113"/>
      <c r="H375" s="113"/>
      <c r="I375" s="113"/>
      <c r="J375" s="113"/>
      <c r="K375" s="120">
        <f t="shared" si="72"/>
        <v>0</v>
      </c>
      <c r="L375" s="120">
        <f t="shared" si="73"/>
        <v>0</v>
      </c>
      <c r="M375" s="215">
        <f t="shared" si="71"/>
        <v>0</v>
      </c>
      <c r="N375" s="185"/>
      <c r="O375" s="200">
        <f t="shared" si="74"/>
        <v>0</v>
      </c>
      <c r="P375" s="190"/>
      <c r="Q375" s="121"/>
      <c r="R375" s="190"/>
      <c r="S375" s="119"/>
      <c r="T375" s="201">
        <f t="shared" si="75"/>
        <v>0</v>
      </c>
      <c r="U375" s="184" t="e">
        <f t="shared" si="76"/>
        <v>#DIV/0!</v>
      </c>
      <c r="V375" s="227">
        <f t="shared" si="77"/>
        <v>0</v>
      </c>
      <c r="W375" s="115">
        <f t="shared" si="78"/>
      </c>
      <c r="X375" s="115">
        <f t="shared" si="79"/>
      </c>
      <c r="Y375" s="115">
        <f t="shared" si="80"/>
      </c>
      <c r="Z375" s="115">
        <f t="shared" si="80"/>
      </c>
      <c r="AA375" s="208">
        <f t="shared" si="81"/>
        <v>0</v>
      </c>
      <c r="AB375" s="116">
        <f t="shared" si="82"/>
        <v>0</v>
      </c>
      <c r="AC375" s="116">
        <f t="shared" si="83"/>
        <v>0</v>
      </c>
      <c r="AD375" s="181" t="e">
        <f t="shared" si="84"/>
        <v>#DIV/0!</v>
      </c>
    </row>
    <row r="376" spans="6:30" ht="12.75">
      <c r="F376" s="113"/>
      <c r="G376" s="113"/>
      <c r="H376" s="113"/>
      <c r="I376" s="113"/>
      <c r="J376" s="113"/>
      <c r="K376" s="120">
        <f t="shared" si="72"/>
        <v>0</v>
      </c>
      <c r="L376" s="120">
        <f t="shared" si="73"/>
        <v>0</v>
      </c>
      <c r="M376" s="215">
        <f t="shared" si="71"/>
        <v>0</v>
      </c>
      <c r="N376" s="185"/>
      <c r="O376" s="200">
        <f t="shared" si="74"/>
        <v>0</v>
      </c>
      <c r="P376" s="190"/>
      <c r="Q376" s="121"/>
      <c r="R376" s="190"/>
      <c r="S376" s="119"/>
      <c r="T376" s="201">
        <f t="shared" si="75"/>
        <v>0</v>
      </c>
      <c r="U376" s="184" t="e">
        <f t="shared" si="76"/>
        <v>#DIV/0!</v>
      </c>
      <c r="V376" s="227">
        <f t="shared" si="77"/>
        <v>0</v>
      </c>
      <c r="W376" s="115">
        <f t="shared" si="78"/>
      </c>
      <c r="X376" s="115">
        <f t="shared" si="79"/>
      </c>
      <c r="Y376" s="115">
        <f t="shared" si="80"/>
      </c>
      <c r="Z376" s="115">
        <f t="shared" si="80"/>
      </c>
      <c r="AA376" s="208">
        <f t="shared" si="81"/>
        <v>0</v>
      </c>
      <c r="AB376" s="116">
        <f t="shared" si="82"/>
        <v>0</v>
      </c>
      <c r="AC376" s="116">
        <f t="shared" si="83"/>
        <v>0</v>
      </c>
      <c r="AD376" s="181" t="e">
        <f t="shared" si="84"/>
        <v>#DIV/0!</v>
      </c>
    </row>
    <row r="377" spans="6:30" ht="12.75">
      <c r="F377" s="113"/>
      <c r="G377" s="113"/>
      <c r="H377" s="113"/>
      <c r="I377" s="113"/>
      <c r="J377" s="113"/>
      <c r="K377" s="120">
        <f t="shared" si="72"/>
        <v>0</v>
      </c>
      <c r="L377" s="120">
        <f t="shared" si="73"/>
        <v>0</v>
      </c>
      <c r="M377" s="215">
        <f t="shared" si="71"/>
        <v>0</v>
      </c>
      <c r="N377" s="185"/>
      <c r="O377" s="200">
        <f t="shared" si="74"/>
        <v>0</v>
      </c>
      <c r="P377" s="190"/>
      <c r="Q377" s="121"/>
      <c r="R377" s="190"/>
      <c r="S377" s="119"/>
      <c r="T377" s="201">
        <f t="shared" si="75"/>
        <v>0</v>
      </c>
      <c r="U377" s="184" t="e">
        <f t="shared" si="76"/>
        <v>#DIV/0!</v>
      </c>
      <c r="V377" s="227">
        <f t="shared" si="77"/>
        <v>0</v>
      </c>
      <c r="W377" s="115">
        <f t="shared" si="78"/>
      </c>
      <c r="X377" s="115">
        <f t="shared" si="79"/>
      </c>
      <c r="Y377" s="115">
        <f t="shared" si="80"/>
      </c>
      <c r="Z377" s="115">
        <f t="shared" si="80"/>
      </c>
      <c r="AA377" s="208">
        <f t="shared" si="81"/>
        <v>0</v>
      </c>
      <c r="AB377" s="116">
        <f t="shared" si="82"/>
        <v>0</v>
      </c>
      <c r="AC377" s="116">
        <f t="shared" si="83"/>
        <v>0</v>
      </c>
      <c r="AD377" s="181" t="e">
        <f t="shared" si="84"/>
        <v>#DIV/0!</v>
      </c>
    </row>
    <row r="378" spans="6:30" ht="12.75">
      <c r="F378" s="113"/>
      <c r="G378" s="113"/>
      <c r="H378" s="113"/>
      <c r="I378" s="113"/>
      <c r="J378" s="113"/>
      <c r="K378" s="120">
        <f t="shared" si="72"/>
        <v>0</v>
      </c>
      <c r="L378" s="120">
        <f t="shared" si="73"/>
        <v>0</v>
      </c>
      <c r="M378" s="215">
        <f t="shared" si="71"/>
        <v>0</v>
      </c>
      <c r="N378" s="185"/>
      <c r="O378" s="200">
        <f t="shared" si="74"/>
        <v>0</v>
      </c>
      <c r="P378" s="190"/>
      <c r="Q378" s="121"/>
      <c r="R378" s="190"/>
      <c r="S378" s="119"/>
      <c r="T378" s="201">
        <f t="shared" si="75"/>
        <v>0</v>
      </c>
      <c r="U378" s="184" t="e">
        <f t="shared" si="76"/>
        <v>#DIV/0!</v>
      </c>
      <c r="V378" s="227">
        <f t="shared" si="77"/>
        <v>0</v>
      </c>
      <c r="W378" s="115">
        <f t="shared" si="78"/>
      </c>
      <c r="X378" s="115">
        <f t="shared" si="79"/>
      </c>
      <c r="Y378" s="115">
        <f t="shared" si="80"/>
      </c>
      <c r="Z378" s="115">
        <f t="shared" si="80"/>
      </c>
      <c r="AA378" s="208">
        <f t="shared" si="81"/>
        <v>0</v>
      </c>
      <c r="AB378" s="116">
        <f t="shared" si="82"/>
        <v>0</v>
      </c>
      <c r="AC378" s="116">
        <f t="shared" si="83"/>
        <v>0</v>
      </c>
      <c r="AD378" s="181" t="e">
        <f t="shared" si="84"/>
        <v>#DIV/0!</v>
      </c>
    </row>
    <row r="379" spans="6:30" ht="12.75">
      <c r="F379" s="113"/>
      <c r="G379" s="113"/>
      <c r="H379" s="113"/>
      <c r="I379" s="113"/>
      <c r="J379" s="113"/>
      <c r="K379" s="120">
        <f t="shared" si="72"/>
        <v>0</v>
      </c>
      <c r="L379" s="120">
        <f t="shared" si="73"/>
        <v>0</v>
      </c>
      <c r="M379" s="215">
        <f t="shared" si="71"/>
        <v>0</v>
      </c>
      <c r="N379" s="185"/>
      <c r="O379" s="200">
        <f t="shared" si="74"/>
        <v>0</v>
      </c>
      <c r="P379" s="190"/>
      <c r="Q379" s="121"/>
      <c r="R379" s="190"/>
      <c r="S379" s="119"/>
      <c r="T379" s="201">
        <f t="shared" si="75"/>
        <v>0</v>
      </c>
      <c r="U379" s="184" t="e">
        <f t="shared" si="76"/>
        <v>#DIV/0!</v>
      </c>
      <c r="V379" s="227">
        <f t="shared" si="77"/>
        <v>0</v>
      </c>
      <c r="W379" s="115">
        <f t="shared" si="78"/>
      </c>
      <c r="X379" s="115">
        <f t="shared" si="79"/>
      </c>
      <c r="Y379" s="115">
        <f t="shared" si="80"/>
      </c>
      <c r="Z379" s="115">
        <f t="shared" si="80"/>
      </c>
      <c r="AA379" s="208">
        <f t="shared" si="81"/>
        <v>0</v>
      </c>
      <c r="AB379" s="116">
        <f t="shared" si="82"/>
        <v>0</v>
      </c>
      <c r="AC379" s="116">
        <f t="shared" si="83"/>
        <v>0</v>
      </c>
      <c r="AD379" s="181" t="e">
        <f t="shared" si="84"/>
        <v>#DIV/0!</v>
      </c>
    </row>
    <row r="380" spans="6:30" ht="12.75">
      <c r="F380" s="113"/>
      <c r="G380" s="113"/>
      <c r="H380" s="113"/>
      <c r="I380" s="113"/>
      <c r="J380" s="113"/>
      <c r="K380" s="120">
        <f t="shared" si="72"/>
        <v>0</v>
      </c>
      <c r="L380" s="120">
        <f t="shared" si="73"/>
        <v>0</v>
      </c>
      <c r="M380" s="215">
        <f t="shared" si="71"/>
        <v>0</v>
      </c>
      <c r="N380" s="185"/>
      <c r="O380" s="200">
        <f t="shared" si="74"/>
        <v>0</v>
      </c>
      <c r="P380" s="190"/>
      <c r="Q380" s="121"/>
      <c r="R380" s="190"/>
      <c r="S380" s="119"/>
      <c r="T380" s="201">
        <f t="shared" si="75"/>
        <v>0</v>
      </c>
      <c r="U380" s="184" t="e">
        <f t="shared" si="76"/>
        <v>#DIV/0!</v>
      </c>
      <c r="V380" s="227">
        <f t="shared" si="77"/>
        <v>0</v>
      </c>
      <c r="W380" s="115">
        <f t="shared" si="78"/>
      </c>
      <c r="X380" s="115">
        <f t="shared" si="79"/>
      </c>
      <c r="Y380" s="115">
        <f t="shared" si="80"/>
      </c>
      <c r="Z380" s="115">
        <f t="shared" si="80"/>
      </c>
      <c r="AA380" s="208">
        <f t="shared" si="81"/>
        <v>0</v>
      </c>
      <c r="AB380" s="116">
        <f t="shared" si="82"/>
        <v>0</v>
      </c>
      <c r="AC380" s="116">
        <f t="shared" si="83"/>
        <v>0</v>
      </c>
      <c r="AD380" s="181" t="e">
        <f t="shared" si="84"/>
        <v>#DIV/0!</v>
      </c>
    </row>
    <row r="381" spans="6:30" ht="12.75">
      <c r="F381" s="113"/>
      <c r="G381" s="113"/>
      <c r="H381" s="113"/>
      <c r="I381" s="113"/>
      <c r="J381" s="113"/>
      <c r="K381" s="120">
        <f t="shared" si="72"/>
        <v>0</v>
      </c>
      <c r="L381" s="120">
        <f t="shared" si="73"/>
        <v>0</v>
      </c>
      <c r="M381" s="215">
        <f t="shared" si="71"/>
        <v>0</v>
      </c>
      <c r="N381" s="185"/>
      <c r="O381" s="200">
        <f t="shared" si="74"/>
        <v>0</v>
      </c>
      <c r="P381" s="190"/>
      <c r="Q381" s="121"/>
      <c r="R381" s="190"/>
      <c r="S381" s="119"/>
      <c r="T381" s="201">
        <f t="shared" si="75"/>
        <v>0</v>
      </c>
      <c r="U381" s="184" t="e">
        <f t="shared" si="76"/>
        <v>#DIV/0!</v>
      </c>
      <c r="V381" s="227">
        <f t="shared" si="77"/>
        <v>0</v>
      </c>
      <c r="W381" s="115">
        <f t="shared" si="78"/>
      </c>
      <c r="X381" s="115">
        <f t="shared" si="79"/>
      </c>
      <c r="Y381" s="115">
        <f t="shared" si="80"/>
      </c>
      <c r="Z381" s="115">
        <f t="shared" si="80"/>
      </c>
      <c r="AA381" s="208">
        <f t="shared" si="81"/>
        <v>0</v>
      </c>
      <c r="AB381" s="116">
        <f t="shared" si="82"/>
        <v>0</v>
      </c>
      <c r="AC381" s="116">
        <f t="shared" si="83"/>
        <v>0</v>
      </c>
      <c r="AD381" s="181" t="e">
        <f t="shared" si="84"/>
        <v>#DIV/0!</v>
      </c>
    </row>
    <row r="382" spans="6:30" ht="12.75">
      <c r="F382" s="113"/>
      <c r="G382" s="113"/>
      <c r="H382" s="113"/>
      <c r="I382" s="113"/>
      <c r="J382" s="113"/>
      <c r="K382" s="120">
        <f t="shared" si="72"/>
        <v>0</v>
      </c>
      <c r="L382" s="120">
        <f t="shared" si="73"/>
        <v>0</v>
      </c>
      <c r="M382" s="215">
        <f t="shared" si="71"/>
        <v>0</v>
      </c>
      <c r="N382" s="185"/>
      <c r="O382" s="200">
        <f t="shared" si="74"/>
        <v>0</v>
      </c>
      <c r="P382" s="190"/>
      <c r="Q382" s="121"/>
      <c r="R382" s="190"/>
      <c r="S382" s="119"/>
      <c r="T382" s="201">
        <f t="shared" si="75"/>
        <v>0</v>
      </c>
      <c r="U382" s="184" t="e">
        <f t="shared" si="76"/>
        <v>#DIV/0!</v>
      </c>
      <c r="V382" s="227">
        <f t="shared" si="77"/>
        <v>0</v>
      </c>
      <c r="W382" s="115">
        <f t="shared" si="78"/>
      </c>
      <c r="X382" s="115">
        <f t="shared" si="79"/>
      </c>
      <c r="Y382" s="115">
        <f t="shared" si="80"/>
      </c>
      <c r="Z382" s="115">
        <f t="shared" si="80"/>
      </c>
      <c r="AA382" s="208">
        <f t="shared" si="81"/>
        <v>0</v>
      </c>
      <c r="AB382" s="116">
        <f t="shared" si="82"/>
        <v>0</v>
      </c>
      <c r="AC382" s="116">
        <f t="shared" si="83"/>
        <v>0</v>
      </c>
      <c r="AD382" s="181" t="e">
        <f t="shared" si="84"/>
        <v>#DIV/0!</v>
      </c>
    </row>
    <row r="383" spans="6:30" ht="12.75">
      <c r="F383" s="113"/>
      <c r="G383" s="113"/>
      <c r="H383" s="113"/>
      <c r="I383" s="113"/>
      <c r="J383" s="113"/>
      <c r="K383" s="120">
        <f t="shared" si="72"/>
        <v>0</v>
      </c>
      <c r="L383" s="120">
        <f t="shared" si="73"/>
        <v>0</v>
      </c>
      <c r="M383" s="215">
        <f t="shared" si="71"/>
        <v>0</v>
      </c>
      <c r="N383" s="185"/>
      <c r="O383" s="200">
        <f t="shared" si="74"/>
        <v>0</v>
      </c>
      <c r="P383" s="190"/>
      <c r="Q383" s="121"/>
      <c r="R383" s="190"/>
      <c r="S383" s="119"/>
      <c r="T383" s="201">
        <f t="shared" si="75"/>
        <v>0</v>
      </c>
      <c r="U383" s="184" t="e">
        <f t="shared" si="76"/>
        <v>#DIV/0!</v>
      </c>
      <c r="V383" s="227">
        <f t="shared" si="77"/>
        <v>0</v>
      </c>
      <c r="W383" s="115">
        <f t="shared" si="78"/>
      </c>
      <c r="X383" s="115">
        <f t="shared" si="79"/>
      </c>
      <c r="Y383" s="115">
        <f t="shared" si="80"/>
      </c>
      <c r="Z383" s="115">
        <f t="shared" si="80"/>
      </c>
      <c r="AA383" s="208">
        <f t="shared" si="81"/>
        <v>0</v>
      </c>
      <c r="AB383" s="116">
        <f t="shared" si="82"/>
        <v>0</v>
      </c>
      <c r="AC383" s="116">
        <f t="shared" si="83"/>
        <v>0</v>
      </c>
      <c r="AD383" s="181" t="e">
        <f t="shared" si="84"/>
        <v>#DIV/0!</v>
      </c>
    </row>
    <row r="384" spans="6:30" ht="12.75">
      <c r="F384" s="113"/>
      <c r="G384" s="113"/>
      <c r="H384" s="113"/>
      <c r="I384" s="113"/>
      <c r="J384" s="113"/>
      <c r="K384" s="120">
        <f t="shared" si="72"/>
        <v>0</v>
      </c>
      <c r="L384" s="120">
        <f t="shared" si="73"/>
        <v>0</v>
      </c>
      <c r="M384" s="215">
        <f t="shared" si="71"/>
        <v>0</v>
      </c>
      <c r="N384" s="185"/>
      <c r="O384" s="200">
        <f t="shared" si="74"/>
        <v>0</v>
      </c>
      <c r="P384" s="190"/>
      <c r="Q384" s="121"/>
      <c r="R384" s="190"/>
      <c r="S384" s="119"/>
      <c r="T384" s="201">
        <f t="shared" si="75"/>
        <v>0</v>
      </c>
      <c r="U384" s="184" t="e">
        <f t="shared" si="76"/>
        <v>#DIV/0!</v>
      </c>
      <c r="V384" s="227">
        <f t="shared" si="77"/>
        <v>0</v>
      </c>
      <c r="W384" s="115">
        <f t="shared" si="78"/>
      </c>
      <c r="X384" s="115">
        <f t="shared" si="79"/>
      </c>
      <c r="Y384" s="115">
        <f t="shared" si="80"/>
      </c>
      <c r="Z384" s="115">
        <f t="shared" si="80"/>
      </c>
      <c r="AA384" s="208">
        <f t="shared" si="81"/>
        <v>0</v>
      </c>
      <c r="AB384" s="116">
        <f t="shared" si="82"/>
        <v>0</v>
      </c>
      <c r="AC384" s="116">
        <f t="shared" si="83"/>
        <v>0</v>
      </c>
      <c r="AD384" s="181" t="e">
        <f t="shared" si="84"/>
        <v>#DIV/0!</v>
      </c>
    </row>
    <row r="385" spans="6:30" ht="12.75">
      <c r="F385" s="113"/>
      <c r="G385" s="113"/>
      <c r="H385" s="113"/>
      <c r="I385" s="113"/>
      <c r="J385" s="113"/>
      <c r="K385" s="120">
        <f t="shared" si="72"/>
        <v>0</v>
      </c>
      <c r="L385" s="120">
        <f t="shared" si="73"/>
        <v>0</v>
      </c>
      <c r="M385" s="215">
        <f t="shared" si="71"/>
        <v>0</v>
      </c>
      <c r="N385" s="185"/>
      <c r="O385" s="200">
        <f t="shared" si="74"/>
        <v>0</v>
      </c>
      <c r="P385" s="190"/>
      <c r="Q385" s="121"/>
      <c r="R385" s="190"/>
      <c r="S385" s="119"/>
      <c r="T385" s="201">
        <f t="shared" si="75"/>
        <v>0</v>
      </c>
      <c r="U385" s="184" t="e">
        <f t="shared" si="76"/>
        <v>#DIV/0!</v>
      </c>
      <c r="V385" s="227">
        <f t="shared" si="77"/>
        <v>0</v>
      </c>
      <c r="W385" s="115">
        <f t="shared" si="78"/>
      </c>
      <c r="X385" s="115">
        <f t="shared" si="79"/>
      </c>
      <c r="Y385" s="115">
        <f t="shared" si="80"/>
      </c>
      <c r="Z385" s="115">
        <f t="shared" si="80"/>
      </c>
      <c r="AA385" s="208">
        <f t="shared" si="81"/>
        <v>0</v>
      </c>
      <c r="AB385" s="116">
        <f t="shared" si="82"/>
        <v>0</v>
      </c>
      <c r="AC385" s="116">
        <f t="shared" si="83"/>
        <v>0</v>
      </c>
      <c r="AD385" s="181" t="e">
        <f t="shared" si="84"/>
        <v>#DIV/0!</v>
      </c>
    </row>
    <row r="386" spans="6:30" ht="12.75">
      <c r="F386" s="113"/>
      <c r="G386" s="113"/>
      <c r="H386" s="113"/>
      <c r="I386" s="113"/>
      <c r="J386" s="113"/>
      <c r="K386" s="120">
        <f t="shared" si="72"/>
        <v>0</v>
      </c>
      <c r="L386" s="120">
        <f t="shared" si="73"/>
        <v>0</v>
      </c>
      <c r="M386" s="215">
        <f t="shared" si="71"/>
        <v>0</v>
      </c>
      <c r="N386" s="185"/>
      <c r="O386" s="200">
        <f t="shared" si="74"/>
        <v>0</v>
      </c>
      <c r="P386" s="190"/>
      <c r="Q386" s="121"/>
      <c r="R386" s="190"/>
      <c r="S386" s="119"/>
      <c r="T386" s="201">
        <f t="shared" si="75"/>
        <v>0</v>
      </c>
      <c r="U386" s="184" t="e">
        <f t="shared" si="76"/>
        <v>#DIV/0!</v>
      </c>
      <c r="V386" s="227">
        <f t="shared" si="77"/>
        <v>0</v>
      </c>
      <c r="W386" s="115">
        <f t="shared" si="78"/>
      </c>
      <c r="X386" s="115">
        <f t="shared" si="79"/>
      </c>
      <c r="Y386" s="115">
        <f t="shared" si="80"/>
      </c>
      <c r="Z386" s="115">
        <f t="shared" si="80"/>
      </c>
      <c r="AA386" s="208">
        <f t="shared" si="81"/>
        <v>0</v>
      </c>
      <c r="AB386" s="116">
        <f t="shared" si="82"/>
        <v>0</v>
      </c>
      <c r="AC386" s="116">
        <f t="shared" si="83"/>
        <v>0</v>
      </c>
      <c r="AD386" s="181" t="e">
        <f t="shared" si="84"/>
        <v>#DIV/0!</v>
      </c>
    </row>
    <row r="387" spans="6:30" ht="12.75">
      <c r="F387" s="113"/>
      <c r="G387" s="113"/>
      <c r="H387" s="113"/>
      <c r="I387" s="113"/>
      <c r="J387" s="113"/>
      <c r="K387" s="120">
        <f t="shared" si="72"/>
        <v>0</v>
      </c>
      <c r="L387" s="120">
        <f t="shared" si="73"/>
        <v>0</v>
      </c>
      <c r="M387" s="215">
        <f t="shared" si="71"/>
        <v>0</v>
      </c>
      <c r="N387" s="185"/>
      <c r="O387" s="200">
        <f t="shared" si="74"/>
        <v>0</v>
      </c>
      <c r="P387" s="190"/>
      <c r="Q387" s="121"/>
      <c r="R387" s="190"/>
      <c r="S387" s="119"/>
      <c r="T387" s="201">
        <f t="shared" si="75"/>
        <v>0</v>
      </c>
      <c r="U387" s="184" t="e">
        <f t="shared" si="76"/>
        <v>#DIV/0!</v>
      </c>
      <c r="V387" s="227">
        <f t="shared" si="77"/>
        <v>0</v>
      </c>
      <c r="W387" s="115">
        <f t="shared" si="78"/>
      </c>
      <c r="X387" s="115">
        <f t="shared" si="79"/>
      </c>
      <c r="Y387" s="115">
        <f t="shared" si="80"/>
      </c>
      <c r="Z387" s="115">
        <f t="shared" si="80"/>
      </c>
      <c r="AA387" s="208">
        <f t="shared" si="81"/>
        <v>0</v>
      </c>
      <c r="AB387" s="116">
        <f t="shared" si="82"/>
        <v>0</v>
      </c>
      <c r="AC387" s="116">
        <f t="shared" si="83"/>
        <v>0</v>
      </c>
      <c r="AD387" s="181" t="e">
        <f t="shared" si="84"/>
        <v>#DIV/0!</v>
      </c>
    </row>
    <row r="388" spans="6:30" ht="12.75">
      <c r="F388" s="113"/>
      <c r="G388" s="113"/>
      <c r="H388" s="113"/>
      <c r="I388" s="113"/>
      <c r="J388" s="113"/>
      <c r="K388" s="120">
        <f t="shared" si="72"/>
        <v>0</v>
      </c>
      <c r="L388" s="120">
        <f t="shared" si="73"/>
        <v>0</v>
      </c>
      <c r="M388" s="215">
        <f t="shared" si="71"/>
        <v>0</v>
      </c>
      <c r="N388" s="185"/>
      <c r="O388" s="200">
        <f t="shared" si="74"/>
        <v>0</v>
      </c>
      <c r="P388" s="190"/>
      <c r="Q388" s="121"/>
      <c r="R388" s="190"/>
      <c r="S388" s="119"/>
      <c r="T388" s="201">
        <f t="shared" si="75"/>
        <v>0</v>
      </c>
      <c r="U388" s="184" t="e">
        <f t="shared" si="76"/>
        <v>#DIV/0!</v>
      </c>
      <c r="V388" s="227">
        <f t="shared" si="77"/>
        <v>0</v>
      </c>
      <c r="W388" s="115">
        <f t="shared" si="78"/>
      </c>
      <c r="X388" s="115">
        <f t="shared" si="79"/>
      </c>
      <c r="Y388" s="115">
        <f t="shared" si="80"/>
      </c>
      <c r="Z388" s="115">
        <f t="shared" si="80"/>
      </c>
      <c r="AA388" s="208">
        <f t="shared" si="81"/>
        <v>0</v>
      </c>
      <c r="AB388" s="116">
        <f t="shared" si="82"/>
        <v>0</v>
      </c>
      <c r="AC388" s="116">
        <f t="shared" si="83"/>
        <v>0</v>
      </c>
      <c r="AD388" s="181" t="e">
        <f t="shared" si="84"/>
        <v>#DIV/0!</v>
      </c>
    </row>
    <row r="389" spans="6:30" ht="12.75">
      <c r="F389" s="113"/>
      <c r="G389" s="113"/>
      <c r="H389" s="113"/>
      <c r="I389" s="113"/>
      <c r="J389" s="113"/>
      <c r="K389" s="120">
        <f t="shared" si="72"/>
        <v>0</v>
      </c>
      <c r="L389" s="120">
        <f t="shared" si="73"/>
        <v>0</v>
      </c>
      <c r="M389" s="215">
        <f t="shared" si="71"/>
        <v>0</v>
      </c>
      <c r="N389" s="185"/>
      <c r="O389" s="200">
        <f t="shared" si="74"/>
        <v>0</v>
      </c>
      <c r="P389" s="190"/>
      <c r="Q389" s="121"/>
      <c r="R389" s="190"/>
      <c r="S389" s="119"/>
      <c r="T389" s="201">
        <f t="shared" si="75"/>
        <v>0</v>
      </c>
      <c r="U389" s="184" t="e">
        <f t="shared" si="76"/>
        <v>#DIV/0!</v>
      </c>
      <c r="V389" s="227">
        <f t="shared" si="77"/>
        <v>0</v>
      </c>
      <c r="W389" s="115">
        <f t="shared" si="78"/>
      </c>
      <c r="X389" s="115">
        <f t="shared" si="79"/>
      </c>
      <c r="Y389" s="115">
        <f t="shared" si="80"/>
      </c>
      <c r="Z389" s="115">
        <f t="shared" si="80"/>
      </c>
      <c r="AA389" s="208">
        <f t="shared" si="81"/>
        <v>0</v>
      </c>
      <c r="AB389" s="116">
        <f t="shared" si="82"/>
        <v>0</v>
      </c>
      <c r="AC389" s="116">
        <f t="shared" si="83"/>
        <v>0</v>
      </c>
      <c r="AD389" s="181" t="e">
        <f t="shared" si="84"/>
        <v>#DIV/0!</v>
      </c>
    </row>
    <row r="390" spans="6:30" ht="12.75">
      <c r="F390" s="113"/>
      <c r="G390" s="113"/>
      <c r="H390" s="113"/>
      <c r="I390" s="113"/>
      <c r="J390" s="113"/>
      <c r="K390" s="120">
        <f t="shared" si="72"/>
        <v>0</v>
      </c>
      <c r="L390" s="120">
        <f t="shared" si="73"/>
        <v>0</v>
      </c>
      <c r="M390" s="215">
        <f t="shared" si="71"/>
        <v>0</v>
      </c>
      <c r="N390" s="185"/>
      <c r="O390" s="200">
        <f t="shared" si="74"/>
        <v>0</v>
      </c>
      <c r="P390" s="190"/>
      <c r="Q390" s="121"/>
      <c r="R390" s="190"/>
      <c r="S390" s="119"/>
      <c r="T390" s="201">
        <f t="shared" si="75"/>
        <v>0</v>
      </c>
      <c r="U390" s="184" t="e">
        <f t="shared" si="76"/>
        <v>#DIV/0!</v>
      </c>
      <c r="V390" s="227">
        <f t="shared" si="77"/>
        <v>0</v>
      </c>
      <c r="W390" s="115">
        <f t="shared" si="78"/>
      </c>
      <c r="X390" s="115">
        <f t="shared" si="79"/>
      </c>
      <c r="Y390" s="115">
        <f t="shared" si="80"/>
      </c>
      <c r="Z390" s="115">
        <f t="shared" si="80"/>
      </c>
      <c r="AA390" s="208">
        <f t="shared" si="81"/>
        <v>0</v>
      </c>
      <c r="AB390" s="116">
        <f t="shared" si="82"/>
        <v>0</v>
      </c>
      <c r="AC390" s="116">
        <f t="shared" si="83"/>
        <v>0</v>
      </c>
      <c r="AD390" s="181" t="e">
        <f t="shared" si="84"/>
        <v>#DIV/0!</v>
      </c>
    </row>
    <row r="391" spans="6:30" ht="12.75">
      <c r="F391" s="113"/>
      <c r="G391" s="113"/>
      <c r="H391" s="113"/>
      <c r="I391" s="113"/>
      <c r="J391" s="113"/>
      <c r="K391" s="120">
        <f t="shared" si="72"/>
        <v>0</v>
      </c>
      <c r="L391" s="120">
        <f t="shared" si="73"/>
        <v>0</v>
      </c>
      <c r="M391" s="215">
        <f t="shared" si="71"/>
        <v>0</v>
      </c>
      <c r="N391" s="185"/>
      <c r="O391" s="200">
        <f t="shared" si="74"/>
        <v>0</v>
      </c>
      <c r="P391" s="190"/>
      <c r="Q391" s="121"/>
      <c r="R391" s="190"/>
      <c r="S391" s="119"/>
      <c r="T391" s="201">
        <f t="shared" si="75"/>
        <v>0</v>
      </c>
      <c r="U391" s="184" t="e">
        <f t="shared" si="76"/>
        <v>#DIV/0!</v>
      </c>
      <c r="V391" s="227">
        <f t="shared" si="77"/>
        <v>0</v>
      </c>
      <c r="W391" s="115">
        <f t="shared" si="78"/>
      </c>
      <c r="X391" s="115">
        <f t="shared" si="79"/>
      </c>
      <c r="Y391" s="115">
        <f t="shared" si="80"/>
      </c>
      <c r="Z391" s="115">
        <f t="shared" si="80"/>
      </c>
      <c r="AA391" s="208">
        <f t="shared" si="81"/>
        <v>0</v>
      </c>
      <c r="AB391" s="116">
        <f t="shared" si="82"/>
        <v>0</v>
      </c>
      <c r="AC391" s="116">
        <f t="shared" si="83"/>
        <v>0</v>
      </c>
      <c r="AD391" s="181" t="e">
        <f t="shared" si="84"/>
        <v>#DIV/0!</v>
      </c>
    </row>
    <row r="392" spans="6:30" ht="12.75">
      <c r="F392" s="113"/>
      <c r="G392" s="113"/>
      <c r="H392" s="113"/>
      <c r="I392" s="113"/>
      <c r="J392" s="113"/>
      <c r="K392" s="120">
        <f t="shared" si="72"/>
        <v>0</v>
      </c>
      <c r="L392" s="120">
        <f t="shared" si="73"/>
        <v>0</v>
      </c>
      <c r="M392" s="215">
        <f t="shared" si="71"/>
        <v>0</v>
      </c>
      <c r="N392" s="185"/>
      <c r="O392" s="200">
        <f t="shared" si="74"/>
        <v>0</v>
      </c>
      <c r="P392" s="190"/>
      <c r="Q392" s="121"/>
      <c r="R392" s="190"/>
      <c r="S392" s="119"/>
      <c r="T392" s="201">
        <f t="shared" si="75"/>
        <v>0</v>
      </c>
      <c r="U392" s="184" t="e">
        <f t="shared" si="76"/>
        <v>#DIV/0!</v>
      </c>
      <c r="V392" s="227">
        <f t="shared" si="77"/>
        <v>0</v>
      </c>
      <c r="W392" s="115">
        <f t="shared" si="78"/>
      </c>
      <c r="X392" s="115">
        <f t="shared" si="79"/>
      </c>
      <c r="Y392" s="115">
        <f t="shared" si="80"/>
      </c>
      <c r="Z392" s="115">
        <f t="shared" si="80"/>
      </c>
      <c r="AA392" s="208">
        <f t="shared" si="81"/>
        <v>0</v>
      </c>
      <c r="AB392" s="116">
        <f t="shared" si="82"/>
        <v>0</v>
      </c>
      <c r="AC392" s="116">
        <f t="shared" si="83"/>
        <v>0</v>
      </c>
      <c r="AD392" s="181" t="e">
        <f t="shared" si="84"/>
        <v>#DIV/0!</v>
      </c>
    </row>
    <row r="393" spans="6:30" ht="12.75">
      <c r="F393" s="113"/>
      <c r="G393" s="113"/>
      <c r="H393" s="113"/>
      <c r="I393" s="113"/>
      <c r="J393" s="113"/>
      <c r="K393" s="120">
        <f t="shared" si="72"/>
        <v>0</v>
      </c>
      <c r="L393" s="120">
        <f t="shared" si="73"/>
        <v>0</v>
      </c>
      <c r="M393" s="215">
        <f t="shared" si="71"/>
        <v>0</v>
      </c>
      <c r="N393" s="185"/>
      <c r="O393" s="200">
        <f t="shared" si="74"/>
        <v>0</v>
      </c>
      <c r="P393" s="190"/>
      <c r="Q393" s="121"/>
      <c r="R393" s="190"/>
      <c r="S393" s="119"/>
      <c r="T393" s="201">
        <f t="shared" si="75"/>
        <v>0</v>
      </c>
      <c r="U393" s="184" t="e">
        <f t="shared" si="76"/>
        <v>#DIV/0!</v>
      </c>
      <c r="V393" s="227">
        <f t="shared" si="77"/>
        <v>0</v>
      </c>
      <c r="W393" s="115">
        <f t="shared" si="78"/>
      </c>
      <c r="X393" s="115">
        <f t="shared" si="79"/>
      </c>
      <c r="Y393" s="115">
        <f t="shared" si="80"/>
      </c>
      <c r="Z393" s="115">
        <f t="shared" si="80"/>
      </c>
      <c r="AA393" s="208">
        <f t="shared" si="81"/>
        <v>0</v>
      </c>
      <c r="AB393" s="116">
        <f t="shared" si="82"/>
        <v>0</v>
      </c>
      <c r="AC393" s="116">
        <f t="shared" si="83"/>
        <v>0</v>
      </c>
      <c r="AD393" s="181" t="e">
        <f t="shared" si="84"/>
        <v>#DIV/0!</v>
      </c>
    </row>
    <row r="394" spans="6:30" ht="12.75">
      <c r="F394" s="113"/>
      <c r="G394" s="113"/>
      <c r="H394" s="113"/>
      <c r="I394" s="113"/>
      <c r="J394" s="113"/>
      <c r="K394" s="120">
        <f t="shared" si="72"/>
        <v>0</v>
      </c>
      <c r="L394" s="120">
        <f t="shared" si="73"/>
        <v>0</v>
      </c>
      <c r="M394" s="215">
        <f aca="true" t="shared" si="85" ref="M394:M418">$F$2*K394</f>
        <v>0</v>
      </c>
      <c r="N394" s="185"/>
      <c r="O394" s="200">
        <f t="shared" si="74"/>
        <v>0</v>
      </c>
      <c r="P394" s="190"/>
      <c r="Q394" s="121"/>
      <c r="R394" s="190"/>
      <c r="S394" s="119"/>
      <c r="T394" s="201">
        <f t="shared" si="75"/>
        <v>0</v>
      </c>
      <c r="U394" s="184" t="e">
        <f t="shared" si="76"/>
        <v>#DIV/0!</v>
      </c>
      <c r="V394" s="227">
        <f t="shared" si="77"/>
        <v>0</v>
      </c>
      <c r="W394" s="115">
        <f t="shared" si="78"/>
      </c>
      <c r="X394" s="115">
        <f t="shared" si="79"/>
      </c>
      <c r="Y394" s="115">
        <f t="shared" si="80"/>
      </c>
      <c r="Z394" s="115">
        <f t="shared" si="80"/>
      </c>
      <c r="AA394" s="208">
        <f t="shared" si="81"/>
        <v>0</v>
      </c>
      <c r="AB394" s="116">
        <f t="shared" si="82"/>
        <v>0</v>
      </c>
      <c r="AC394" s="116">
        <f t="shared" si="83"/>
        <v>0</v>
      </c>
      <c r="AD394" s="181" t="e">
        <f t="shared" si="84"/>
        <v>#DIV/0!</v>
      </c>
    </row>
    <row r="395" spans="6:30" ht="12.75">
      <c r="F395" s="113"/>
      <c r="G395" s="113"/>
      <c r="H395" s="113"/>
      <c r="I395" s="113"/>
      <c r="J395" s="113"/>
      <c r="K395" s="120">
        <f aca="true" t="shared" si="86" ref="K395:K418">$AB395</f>
        <v>0</v>
      </c>
      <c r="L395" s="120">
        <f aca="true" t="shared" si="87" ref="L395:L418">$AC395</f>
        <v>0</v>
      </c>
      <c r="M395" s="215">
        <f t="shared" si="85"/>
        <v>0</v>
      </c>
      <c r="N395" s="185"/>
      <c r="O395" s="200">
        <f aca="true" t="shared" si="88" ref="O395:O418">K395*N395</f>
        <v>0</v>
      </c>
      <c r="P395" s="190"/>
      <c r="Q395" s="121"/>
      <c r="R395" s="190"/>
      <c r="S395" s="119"/>
      <c r="T395" s="201">
        <f aca="true" t="shared" si="89" ref="T395:T418">(M395*N395)/100</f>
        <v>0</v>
      </c>
      <c r="U395" s="184" t="e">
        <f aca="true" t="shared" si="90" ref="U395:U418">AD395</f>
        <v>#DIV/0!</v>
      </c>
      <c r="V395" s="227">
        <f aca="true" t="shared" si="91" ref="V395:V418">M395*F395</f>
        <v>0</v>
      </c>
      <c r="W395" s="115">
        <f aca="true" t="shared" si="92" ref="W395:W418">IF(G395="A",5,(IF(G395="M",3,(IF(G395="B",1,"")))))</f>
      </c>
      <c r="X395" s="115">
        <f aca="true" t="shared" si="93" ref="X395:X418">IF(H395="A",3,(IF(H395="M",2,IF(H395="b",1,""))))</f>
      </c>
      <c r="Y395" s="115">
        <f aca="true" t="shared" si="94" ref="Y395:Z418">IF(I395="A",5,(IF(I395="M",3,IF(I395="B",1,""))))</f>
      </c>
      <c r="Z395" s="115">
        <f t="shared" si="94"/>
      </c>
      <c r="AA395" s="208">
        <f aca="true" t="shared" si="95" ref="AA395:AA418">F395</f>
        <v>0</v>
      </c>
      <c r="AB395" s="116">
        <f aca="true" t="shared" si="96" ref="AB395:AB418">PRODUCT(W395:AA395)</f>
        <v>0</v>
      </c>
      <c r="AC395" s="116">
        <f aca="true" t="shared" si="97" ref="AC395:AC418">PRODUCT(W395:Z395)</f>
        <v>0</v>
      </c>
      <c r="AD395" s="181" t="e">
        <f aca="true" t="shared" si="98" ref="AD395:AD418">L395/$L$9</f>
        <v>#DIV/0!</v>
      </c>
    </row>
    <row r="396" spans="6:30" ht="12.75">
      <c r="F396" s="113"/>
      <c r="G396" s="113"/>
      <c r="H396" s="113"/>
      <c r="I396" s="113"/>
      <c r="J396" s="113"/>
      <c r="K396" s="120">
        <f t="shared" si="86"/>
        <v>0</v>
      </c>
      <c r="L396" s="120">
        <f t="shared" si="87"/>
        <v>0</v>
      </c>
      <c r="M396" s="215">
        <f t="shared" si="85"/>
        <v>0</v>
      </c>
      <c r="N396" s="185"/>
      <c r="O396" s="200">
        <f t="shared" si="88"/>
        <v>0</v>
      </c>
      <c r="P396" s="190"/>
      <c r="Q396" s="121"/>
      <c r="R396" s="190"/>
      <c r="S396" s="119"/>
      <c r="T396" s="201">
        <f t="shared" si="89"/>
        <v>0</v>
      </c>
      <c r="U396" s="184" t="e">
        <f t="shared" si="90"/>
        <v>#DIV/0!</v>
      </c>
      <c r="V396" s="227">
        <f t="shared" si="91"/>
        <v>0</v>
      </c>
      <c r="W396" s="115">
        <f t="shared" si="92"/>
      </c>
      <c r="X396" s="115">
        <f t="shared" si="93"/>
      </c>
      <c r="Y396" s="115">
        <f t="shared" si="94"/>
      </c>
      <c r="Z396" s="115">
        <f t="shared" si="94"/>
      </c>
      <c r="AA396" s="208">
        <f t="shared" si="95"/>
        <v>0</v>
      </c>
      <c r="AB396" s="116">
        <f t="shared" si="96"/>
        <v>0</v>
      </c>
      <c r="AC396" s="116">
        <f t="shared" si="97"/>
        <v>0</v>
      </c>
      <c r="AD396" s="181" t="e">
        <f t="shared" si="98"/>
        <v>#DIV/0!</v>
      </c>
    </row>
    <row r="397" spans="6:30" ht="12.75">
      <c r="F397" s="113"/>
      <c r="G397" s="113"/>
      <c r="H397" s="113"/>
      <c r="I397" s="113"/>
      <c r="J397" s="113"/>
      <c r="K397" s="120">
        <f t="shared" si="86"/>
        <v>0</v>
      </c>
      <c r="L397" s="120">
        <f t="shared" si="87"/>
        <v>0</v>
      </c>
      <c r="M397" s="215">
        <f t="shared" si="85"/>
        <v>0</v>
      </c>
      <c r="N397" s="185"/>
      <c r="O397" s="200">
        <f t="shared" si="88"/>
        <v>0</v>
      </c>
      <c r="P397" s="190"/>
      <c r="Q397" s="121"/>
      <c r="R397" s="190"/>
      <c r="S397" s="119"/>
      <c r="T397" s="201">
        <f t="shared" si="89"/>
        <v>0</v>
      </c>
      <c r="U397" s="184" t="e">
        <f t="shared" si="90"/>
        <v>#DIV/0!</v>
      </c>
      <c r="V397" s="227">
        <f t="shared" si="91"/>
        <v>0</v>
      </c>
      <c r="W397" s="115">
        <f t="shared" si="92"/>
      </c>
      <c r="X397" s="115">
        <f t="shared" si="93"/>
      </c>
      <c r="Y397" s="115">
        <f t="shared" si="94"/>
      </c>
      <c r="Z397" s="115">
        <f t="shared" si="94"/>
      </c>
      <c r="AA397" s="208">
        <f t="shared" si="95"/>
        <v>0</v>
      </c>
      <c r="AB397" s="116">
        <f t="shared" si="96"/>
        <v>0</v>
      </c>
      <c r="AC397" s="116">
        <f t="shared" si="97"/>
        <v>0</v>
      </c>
      <c r="AD397" s="181" t="e">
        <f t="shared" si="98"/>
        <v>#DIV/0!</v>
      </c>
    </row>
    <row r="398" spans="6:30" ht="12.75">
      <c r="F398" s="113"/>
      <c r="G398" s="113"/>
      <c r="H398" s="113"/>
      <c r="I398" s="113"/>
      <c r="J398" s="113"/>
      <c r="K398" s="120">
        <f t="shared" si="86"/>
        <v>0</v>
      </c>
      <c r="L398" s="120">
        <f t="shared" si="87"/>
        <v>0</v>
      </c>
      <c r="M398" s="215">
        <f t="shared" si="85"/>
        <v>0</v>
      </c>
      <c r="N398" s="185"/>
      <c r="O398" s="200">
        <f t="shared" si="88"/>
        <v>0</v>
      </c>
      <c r="P398" s="190"/>
      <c r="Q398" s="121"/>
      <c r="R398" s="190"/>
      <c r="S398" s="119"/>
      <c r="T398" s="201">
        <f t="shared" si="89"/>
        <v>0</v>
      </c>
      <c r="U398" s="184" t="e">
        <f t="shared" si="90"/>
        <v>#DIV/0!</v>
      </c>
      <c r="V398" s="227">
        <f t="shared" si="91"/>
        <v>0</v>
      </c>
      <c r="W398" s="115">
        <f t="shared" si="92"/>
      </c>
      <c r="X398" s="115">
        <f t="shared" si="93"/>
      </c>
      <c r="Y398" s="115">
        <f t="shared" si="94"/>
      </c>
      <c r="Z398" s="115">
        <f t="shared" si="94"/>
      </c>
      <c r="AA398" s="208">
        <f t="shared" si="95"/>
        <v>0</v>
      </c>
      <c r="AB398" s="116">
        <f t="shared" si="96"/>
        <v>0</v>
      </c>
      <c r="AC398" s="116">
        <f t="shared" si="97"/>
        <v>0</v>
      </c>
      <c r="AD398" s="181" t="e">
        <f t="shared" si="98"/>
        <v>#DIV/0!</v>
      </c>
    </row>
    <row r="399" spans="6:30" ht="12.75">
      <c r="F399" s="113"/>
      <c r="G399" s="113"/>
      <c r="H399" s="113"/>
      <c r="I399" s="113"/>
      <c r="J399" s="113"/>
      <c r="K399" s="120">
        <f t="shared" si="86"/>
        <v>0</v>
      </c>
      <c r="L399" s="120">
        <f t="shared" si="87"/>
        <v>0</v>
      </c>
      <c r="M399" s="215">
        <f t="shared" si="85"/>
        <v>0</v>
      </c>
      <c r="N399" s="185"/>
      <c r="O399" s="200">
        <f t="shared" si="88"/>
        <v>0</v>
      </c>
      <c r="P399" s="190"/>
      <c r="Q399" s="121"/>
      <c r="R399" s="190"/>
      <c r="S399" s="119"/>
      <c r="T399" s="201">
        <f t="shared" si="89"/>
        <v>0</v>
      </c>
      <c r="U399" s="184" t="e">
        <f t="shared" si="90"/>
        <v>#DIV/0!</v>
      </c>
      <c r="V399" s="227">
        <f t="shared" si="91"/>
        <v>0</v>
      </c>
      <c r="W399" s="115">
        <f t="shared" si="92"/>
      </c>
      <c r="X399" s="115">
        <f t="shared" si="93"/>
      </c>
      <c r="Y399" s="115">
        <f t="shared" si="94"/>
      </c>
      <c r="Z399" s="115">
        <f t="shared" si="94"/>
      </c>
      <c r="AA399" s="208">
        <f t="shared" si="95"/>
        <v>0</v>
      </c>
      <c r="AB399" s="116">
        <f t="shared" si="96"/>
        <v>0</v>
      </c>
      <c r="AC399" s="116">
        <f t="shared" si="97"/>
        <v>0</v>
      </c>
      <c r="AD399" s="181" t="e">
        <f t="shared" si="98"/>
        <v>#DIV/0!</v>
      </c>
    </row>
    <row r="400" spans="6:30" ht="12.75">
      <c r="F400" s="113"/>
      <c r="G400" s="113"/>
      <c r="H400" s="113"/>
      <c r="I400" s="113"/>
      <c r="J400" s="113"/>
      <c r="K400" s="120">
        <f t="shared" si="86"/>
        <v>0</v>
      </c>
      <c r="L400" s="120">
        <f t="shared" si="87"/>
        <v>0</v>
      </c>
      <c r="M400" s="215">
        <f t="shared" si="85"/>
        <v>0</v>
      </c>
      <c r="N400" s="185"/>
      <c r="O400" s="200">
        <f t="shared" si="88"/>
        <v>0</v>
      </c>
      <c r="P400" s="190"/>
      <c r="Q400" s="121"/>
      <c r="R400" s="190"/>
      <c r="S400" s="119"/>
      <c r="T400" s="201">
        <f t="shared" si="89"/>
        <v>0</v>
      </c>
      <c r="U400" s="184" t="e">
        <f t="shared" si="90"/>
        <v>#DIV/0!</v>
      </c>
      <c r="V400" s="227">
        <f t="shared" si="91"/>
        <v>0</v>
      </c>
      <c r="W400" s="115">
        <f t="shared" si="92"/>
      </c>
      <c r="X400" s="115">
        <f t="shared" si="93"/>
      </c>
      <c r="Y400" s="115">
        <f t="shared" si="94"/>
      </c>
      <c r="Z400" s="115">
        <f t="shared" si="94"/>
      </c>
      <c r="AA400" s="208">
        <f t="shared" si="95"/>
        <v>0</v>
      </c>
      <c r="AB400" s="116">
        <f t="shared" si="96"/>
        <v>0</v>
      </c>
      <c r="AC400" s="116">
        <f t="shared" si="97"/>
        <v>0</v>
      </c>
      <c r="AD400" s="181" t="e">
        <f t="shared" si="98"/>
        <v>#DIV/0!</v>
      </c>
    </row>
    <row r="401" spans="6:30" ht="12.75">
      <c r="F401" s="113"/>
      <c r="G401" s="113"/>
      <c r="H401" s="113"/>
      <c r="I401" s="113"/>
      <c r="J401" s="113"/>
      <c r="K401" s="120">
        <f t="shared" si="86"/>
        <v>0</v>
      </c>
      <c r="L401" s="120">
        <f t="shared" si="87"/>
        <v>0</v>
      </c>
      <c r="M401" s="215">
        <f t="shared" si="85"/>
        <v>0</v>
      </c>
      <c r="N401" s="185"/>
      <c r="O401" s="200">
        <f t="shared" si="88"/>
        <v>0</v>
      </c>
      <c r="P401" s="190"/>
      <c r="Q401" s="121"/>
      <c r="R401" s="190"/>
      <c r="S401" s="119"/>
      <c r="T401" s="201">
        <f t="shared" si="89"/>
        <v>0</v>
      </c>
      <c r="U401" s="184" t="e">
        <f t="shared" si="90"/>
        <v>#DIV/0!</v>
      </c>
      <c r="V401" s="227">
        <f t="shared" si="91"/>
        <v>0</v>
      </c>
      <c r="W401" s="115">
        <f t="shared" si="92"/>
      </c>
      <c r="X401" s="115">
        <f t="shared" si="93"/>
      </c>
      <c r="Y401" s="115">
        <f t="shared" si="94"/>
      </c>
      <c r="Z401" s="115">
        <f t="shared" si="94"/>
      </c>
      <c r="AA401" s="208">
        <f t="shared" si="95"/>
        <v>0</v>
      </c>
      <c r="AB401" s="116">
        <f t="shared" si="96"/>
        <v>0</v>
      </c>
      <c r="AC401" s="116">
        <f t="shared" si="97"/>
        <v>0</v>
      </c>
      <c r="AD401" s="181" t="e">
        <f t="shared" si="98"/>
        <v>#DIV/0!</v>
      </c>
    </row>
    <row r="402" spans="6:30" ht="12.75">
      <c r="F402" s="113"/>
      <c r="G402" s="113"/>
      <c r="H402" s="113"/>
      <c r="I402" s="113"/>
      <c r="J402" s="113"/>
      <c r="K402" s="120">
        <f t="shared" si="86"/>
        <v>0</v>
      </c>
      <c r="L402" s="120">
        <f t="shared" si="87"/>
        <v>0</v>
      </c>
      <c r="M402" s="215">
        <f t="shared" si="85"/>
        <v>0</v>
      </c>
      <c r="N402" s="185"/>
      <c r="O402" s="200">
        <f t="shared" si="88"/>
        <v>0</v>
      </c>
      <c r="P402" s="190"/>
      <c r="Q402" s="121"/>
      <c r="R402" s="190"/>
      <c r="S402" s="119"/>
      <c r="T402" s="201">
        <f t="shared" si="89"/>
        <v>0</v>
      </c>
      <c r="U402" s="184" t="e">
        <f t="shared" si="90"/>
        <v>#DIV/0!</v>
      </c>
      <c r="V402" s="227">
        <f t="shared" si="91"/>
        <v>0</v>
      </c>
      <c r="W402" s="115">
        <f t="shared" si="92"/>
      </c>
      <c r="X402" s="115">
        <f t="shared" si="93"/>
      </c>
      <c r="Y402" s="115">
        <f t="shared" si="94"/>
      </c>
      <c r="Z402" s="115">
        <f t="shared" si="94"/>
      </c>
      <c r="AA402" s="208">
        <f t="shared" si="95"/>
        <v>0</v>
      </c>
      <c r="AB402" s="116">
        <f t="shared" si="96"/>
        <v>0</v>
      </c>
      <c r="AC402" s="116">
        <f t="shared" si="97"/>
        <v>0</v>
      </c>
      <c r="AD402" s="181" t="e">
        <f t="shared" si="98"/>
        <v>#DIV/0!</v>
      </c>
    </row>
    <row r="403" spans="6:30" ht="12.75">
      <c r="F403" s="113"/>
      <c r="G403" s="113"/>
      <c r="H403" s="113"/>
      <c r="I403" s="113"/>
      <c r="J403" s="113"/>
      <c r="K403" s="120">
        <f t="shared" si="86"/>
        <v>0</v>
      </c>
      <c r="L403" s="120">
        <f t="shared" si="87"/>
        <v>0</v>
      </c>
      <c r="M403" s="215">
        <f t="shared" si="85"/>
        <v>0</v>
      </c>
      <c r="N403" s="185"/>
      <c r="O403" s="200">
        <f t="shared" si="88"/>
        <v>0</v>
      </c>
      <c r="P403" s="190"/>
      <c r="Q403" s="121"/>
      <c r="R403" s="190"/>
      <c r="S403" s="119"/>
      <c r="T403" s="201">
        <f t="shared" si="89"/>
        <v>0</v>
      </c>
      <c r="U403" s="184" t="e">
        <f t="shared" si="90"/>
        <v>#DIV/0!</v>
      </c>
      <c r="V403" s="227">
        <f t="shared" si="91"/>
        <v>0</v>
      </c>
      <c r="W403" s="115">
        <f t="shared" si="92"/>
      </c>
      <c r="X403" s="115">
        <f t="shared" si="93"/>
      </c>
      <c r="Y403" s="115">
        <f t="shared" si="94"/>
      </c>
      <c r="Z403" s="115">
        <f t="shared" si="94"/>
      </c>
      <c r="AA403" s="208">
        <f t="shared" si="95"/>
        <v>0</v>
      </c>
      <c r="AB403" s="116">
        <f t="shared" si="96"/>
        <v>0</v>
      </c>
      <c r="AC403" s="116">
        <f t="shared" si="97"/>
        <v>0</v>
      </c>
      <c r="AD403" s="181" t="e">
        <f t="shared" si="98"/>
        <v>#DIV/0!</v>
      </c>
    </row>
    <row r="404" spans="6:30" ht="12.75">
      <c r="F404" s="113"/>
      <c r="G404" s="113"/>
      <c r="H404" s="113"/>
      <c r="I404" s="113"/>
      <c r="J404" s="113"/>
      <c r="K404" s="120">
        <f t="shared" si="86"/>
        <v>0</v>
      </c>
      <c r="L404" s="120">
        <f t="shared" si="87"/>
        <v>0</v>
      </c>
      <c r="M404" s="215">
        <f t="shared" si="85"/>
        <v>0</v>
      </c>
      <c r="N404" s="185"/>
      <c r="O404" s="200">
        <f t="shared" si="88"/>
        <v>0</v>
      </c>
      <c r="P404" s="190"/>
      <c r="Q404" s="121"/>
      <c r="R404" s="190"/>
      <c r="S404" s="119"/>
      <c r="T404" s="201">
        <f t="shared" si="89"/>
        <v>0</v>
      </c>
      <c r="U404" s="184" t="e">
        <f t="shared" si="90"/>
        <v>#DIV/0!</v>
      </c>
      <c r="V404" s="227">
        <f t="shared" si="91"/>
        <v>0</v>
      </c>
      <c r="W404" s="115">
        <f t="shared" si="92"/>
      </c>
      <c r="X404" s="115">
        <f t="shared" si="93"/>
      </c>
      <c r="Y404" s="115">
        <f t="shared" si="94"/>
      </c>
      <c r="Z404" s="115">
        <f t="shared" si="94"/>
      </c>
      <c r="AA404" s="208">
        <f t="shared" si="95"/>
        <v>0</v>
      </c>
      <c r="AB404" s="116">
        <f t="shared" si="96"/>
        <v>0</v>
      </c>
      <c r="AC404" s="116">
        <f t="shared" si="97"/>
        <v>0</v>
      </c>
      <c r="AD404" s="181" t="e">
        <f t="shared" si="98"/>
        <v>#DIV/0!</v>
      </c>
    </row>
    <row r="405" spans="6:30" ht="12.75">
      <c r="F405" s="113"/>
      <c r="G405" s="113"/>
      <c r="H405" s="113"/>
      <c r="I405" s="113"/>
      <c r="J405" s="113"/>
      <c r="K405" s="120">
        <f t="shared" si="86"/>
        <v>0</v>
      </c>
      <c r="L405" s="120">
        <f t="shared" si="87"/>
        <v>0</v>
      </c>
      <c r="M405" s="215">
        <f t="shared" si="85"/>
        <v>0</v>
      </c>
      <c r="N405" s="185"/>
      <c r="O405" s="200">
        <f t="shared" si="88"/>
        <v>0</v>
      </c>
      <c r="P405" s="190"/>
      <c r="Q405" s="121"/>
      <c r="R405" s="190"/>
      <c r="S405" s="119"/>
      <c r="T405" s="201">
        <f t="shared" si="89"/>
        <v>0</v>
      </c>
      <c r="U405" s="184" t="e">
        <f t="shared" si="90"/>
        <v>#DIV/0!</v>
      </c>
      <c r="V405" s="227">
        <f t="shared" si="91"/>
        <v>0</v>
      </c>
      <c r="W405" s="115">
        <f t="shared" si="92"/>
      </c>
      <c r="X405" s="115">
        <f t="shared" si="93"/>
      </c>
      <c r="Y405" s="115">
        <f t="shared" si="94"/>
      </c>
      <c r="Z405" s="115">
        <f t="shared" si="94"/>
      </c>
      <c r="AA405" s="208">
        <f t="shared" si="95"/>
        <v>0</v>
      </c>
      <c r="AB405" s="116">
        <f t="shared" si="96"/>
        <v>0</v>
      </c>
      <c r="AC405" s="116">
        <f t="shared" si="97"/>
        <v>0</v>
      </c>
      <c r="AD405" s="181" t="e">
        <f t="shared" si="98"/>
        <v>#DIV/0!</v>
      </c>
    </row>
    <row r="406" spans="6:30" ht="12.75">
      <c r="F406" s="113"/>
      <c r="G406" s="113"/>
      <c r="H406" s="113"/>
      <c r="I406" s="113"/>
      <c r="J406" s="113"/>
      <c r="K406" s="120">
        <f t="shared" si="86"/>
        <v>0</v>
      </c>
      <c r="L406" s="120">
        <f t="shared" si="87"/>
        <v>0</v>
      </c>
      <c r="M406" s="215">
        <f t="shared" si="85"/>
        <v>0</v>
      </c>
      <c r="N406" s="185"/>
      <c r="O406" s="200">
        <f t="shared" si="88"/>
        <v>0</v>
      </c>
      <c r="P406" s="190"/>
      <c r="Q406" s="121"/>
      <c r="R406" s="190"/>
      <c r="S406" s="119"/>
      <c r="T406" s="201">
        <f t="shared" si="89"/>
        <v>0</v>
      </c>
      <c r="U406" s="184" t="e">
        <f t="shared" si="90"/>
        <v>#DIV/0!</v>
      </c>
      <c r="V406" s="227">
        <f t="shared" si="91"/>
        <v>0</v>
      </c>
      <c r="W406" s="115">
        <f t="shared" si="92"/>
      </c>
      <c r="X406" s="115">
        <f t="shared" si="93"/>
      </c>
      <c r="Y406" s="115">
        <f t="shared" si="94"/>
      </c>
      <c r="Z406" s="115">
        <f t="shared" si="94"/>
      </c>
      <c r="AA406" s="208">
        <f t="shared" si="95"/>
        <v>0</v>
      </c>
      <c r="AB406" s="116">
        <f t="shared" si="96"/>
        <v>0</v>
      </c>
      <c r="AC406" s="116">
        <f t="shared" si="97"/>
        <v>0</v>
      </c>
      <c r="AD406" s="181" t="e">
        <f t="shared" si="98"/>
        <v>#DIV/0!</v>
      </c>
    </row>
    <row r="407" spans="6:30" ht="12.75">
      <c r="F407" s="113"/>
      <c r="G407" s="113"/>
      <c r="H407" s="113"/>
      <c r="I407" s="113"/>
      <c r="J407" s="113"/>
      <c r="K407" s="120">
        <f t="shared" si="86"/>
        <v>0</v>
      </c>
      <c r="L407" s="120">
        <f t="shared" si="87"/>
        <v>0</v>
      </c>
      <c r="M407" s="215">
        <f t="shared" si="85"/>
        <v>0</v>
      </c>
      <c r="N407" s="185"/>
      <c r="O407" s="200">
        <f t="shared" si="88"/>
        <v>0</v>
      </c>
      <c r="P407" s="190"/>
      <c r="Q407" s="121"/>
      <c r="R407" s="190"/>
      <c r="S407" s="119"/>
      <c r="T407" s="201">
        <f t="shared" si="89"/>
        <v>0</v>
      </c>
      <c r="U407" s="184" t="e">
        <f t="shared" si="90"/>
        <v>#DIV/0!</v>
      </c>
      <c r="V407" s="227">
        <f t="shared" si="91"/>
        <v>0</v>
      </c>
      <c r="W407" s="115">
        <f t="shared" si="92"/>
      </c>
      <c r="X407" s="115">
        <f t="shared" si="93"/>
      </c>
      <c r="Y407" s="115">
        <f t="shared" si="94"/>
      </c>
      <c r="Z407" s="115">
        <f t="shared" si="94"/>
      </c>
      <c r="AA407" s="208">
        <f t="shared" si="95"/>
        <v>0</v>
      </c>
      <c r="AB407" s="116">
        <f t="shared" si="96"/>
        <v>0</v>
      </c>
      <c r="AC407" s="116">
        <f t="shared" si="97"/>
        <v>0</v>
      </c>
      <c r="AD407" s="181" t="e">
        <f t="shared" si="98"/>
        <v>#DIV/0!</v>
      </c>
    </row>
    <row r="408" spans="6:30" ht="12.75">
      <c r="F408" s="113"/>
      <c r="G408" s="113"/>
      <c r="H408" s="113"/>
      <c r="I408" s="113"/>
      <c r="J408" s="113"/>
      <c r="K408" s="120">
        <f t="shared" si="86"/>
        <v>0</v>
      </c>
      <c r="L408" s="120">
        <f t="shared" si="87"/>
        <v>0</v>
      </c>
      <c r="M408" s="215">
        <f t="shared" si="85"/>
        <v>0</v>
      </c>
      <c r="N408" s="185"/>
      <c r="O408" s="200">
        <f t="shared" si="88"/>
        <v>0</v>
      </c>
      <c r="P408" s="190"/>
      <c r="Q408" s="121"/>
      <c r="R408" s="190"/>
      <c r="S408" s="119"/>
      <c r="T408" s="201">
        <f t="shared" si="89"/>
        <v>0</v>
      </c>
      <c r="U408" s="184" t="e">
        <f t="shared" si="90"/>
        <v>#DIV/0!</v>
      </c>
      <c r="V408" s="227">
        <f t="shared" si="91"/>
        <v>0</v>
      </c>
      <c r="W408" s="115">
        <f t="shared" si="92"/>
      </c>
      <c r="X408" s="115">
        <f t="shared" si="93"/>
      </c>
      <c r="Y408" s="115">
        <f t="shared" si="94"/>
      </c>
      <c r="Z408" s="115">
        <f t="shared" si="94"/>
      </c>
      <c r="AA408" s="208">
        <f t="shared" si="95"/>
        <v>0</v>
      </c>
      <c r="AB408" s="116">
        <f t="shared" si="96"/>
        <v>0</v>
      </c>
      <c r="AC408" s="116">
        <f t="shared" si="97"/>
        <v>0</v>
      </c>
      <c r="AD408" s="181" t="e">
        <f t="shared" si="98"/>
        <v>#DIV/0!</v>
      </c>
    </row>
    <row r="409" spans="6:30" ht="12.75">
      <c r="F409" s="113"/>
      <c r="G409" s="113"/>
      <c r="H409" s="113"/>
      <c r="I409" s="113"/>
      <c r="J409" s="113"/>
      <c r="K409" s="120">
        <f t="shared" si="86"/>
        <v>0</v>
      </c>
      <c r="L409" s="120">
        <f t="shared" si="87"/>
        <v>0</v>
      </c>
      <c r="M409" s="215">
        <f t="shared" si="85"/>
        <v>0</v>
      </c>
      <c r="N409" s="185"/>
      <c r="O409" s="200">
        <f t="shared" si="88"/>
        <v>0</v>
      </c>
      <c r="P409" s="190"/>
      <c r="Q409" s="121"/>
      <c r="R409" s="190"/>
      <c r="S409" s="119"/>
      <c r="T409" s="201">
        <f t="shared" si="89"/>
        <v>0</v>
      </c>
      <c r="U409" s="184" t="e">
        <f t="shared" si="90"/>
        <v>#DIV/0!</v>
      </c>
      <c r="V409" s="227">
        <f t="shared" si="91"/>
        <v>0</v>
      </c>
      <c r="W409" s="115">
        <f t="shared" si="92"/>
      </c>
      <c r="X409" s="115">
        <f t="shared" si="93"/>
      </c>
      <c r="Y409" s="115">
        <f t="shared" si="94"/>
      </c>
      <c r="Z409" s="115">
        <f t="shared" si="94"/>
      </c>
      <c r="AA409" s="208">
        <f t="shared" si="95"/>
        <v>0</v>
      </c>
      <c r="AB409" s="116">
        <f t="shared" si="96"/>
        <v>0</v>
      </c>
      <c r="AC409" s="116">
        <f t="shared" si="97"/>
        <v>0</v>
      </c>
      <c r="AD409" s="181" t="e">
        <f t="shared" si="98"/>
        <v>#DIV/0!</v>
      </c>
    </row>
    <row r="410" spans="6:30" ht="12.75">
      <c r="F410" s="113"/>
      <c r="G410" s="113"/>
      <c r="H410" s="113"/>
      <c r="I410" s="113"/>
      <c r="J410" s="113"/>
      <c r="K410" s="120">
        <f t="shared" si="86"/>
        <v>0</v>
      </c>
      <c r="L410" s="120">
        <f t="shared" si="87"/>
        <v>0</v>
      </c>
      <c r="M410" s="215">
        <f t="shared" si="85"/>
        <v>0</v>
      </c>
      <c r="N410" s="185"/>
      <c r="O410" s="200">
        <f t="shared" si="88"/>
        <v>0</v>
      </c>
      <c r="P410" s="190"/>
      <c r="Q410" s="121"/>
      <c r="R410" s="190"/>
      <c r="S410" s="119"/>
      <c r="T410" s="201">
        <f t="shared" si="89"/>
        <v>0</v>
      </c>
      <c r="U410" s="184" t="e">
        <f t="shared" si="90"/>
        <v>#DIV/0!</v>
      </c>
      <c r="V410" s="227">
        <f t="shared" si="91"/>
        <v>0</v>
      </c>
      <c r="W410" s="115">
        <f t="shared" si="92"/>
      </c>
      <c r="X410" s="115">
        <f t="shared" si="93"/>
      </c>
      <c r="Y410" s="115">
        <f t="shared" si="94"/>
      </c>
      <c r="Z410" s="115">
        <f t="shared" si="94"/>
      </c>
      <c r="AA410" s="208">
        <f t="shared" si="95"/>
        <v>0</v>
      </c>
      <c r="AB410" s="116">
        <f t="shared" si="96"/>
        <v>0</v>
      </c>
      <c r="AC410" s="116">
        <f t="shared" si="97"/>
        <v>0</v>
      </c>
      <c r="AD410" s="181" t="e">
        <f t="shared" si="98"/>
        <v>#DIV/0!</v>
      </c>
    </row>
    <row r="411" spans="6:30" ht="12.75">
      <c r="F411" s="113"/>
      <c r="G411" s="113"/>
      <c r="H411" s="113"/>
      <c r="I411" s="113"/>
      <c r="J411" s="113"/>
      <c r="K411" s="120">
        <f t="shared" si="86"/>
        <v>0</v>
      </c>
      <c r="L411" s="120">
        <f t="shared" si="87"/>
        <v>0</v>
      </c>
      <c r="M411" s="215">
        <f t="shared" si="85"/>
        <v>0</v>
      </c>
      <c r="N411" s="185"/>
      <c r="O411" s="200">
        <f t="shared" si="88"/>
        <v>0</v>
      </c>
      <c r="P411" s="190"/>
      <c r="Q411" s="121"/>
      <c r="R411" s="190"/>
      <c r="S411" s="119"/>
      <c r="T411" s="201">
        <f t="shared" si="89"/>
        <v>0</v>
      </c>
      <c r="U411" s="184" t="e">
        <f t="shared" si="90"/>
        <v>#DIV/0!</v>
      </c>
      <c r="V411" s="227">
        <f t="shared" si="91"/>
        <v>0</v>
      </c>
      <c r="W411" s="115">
        <f t="shared" si="92"/>
      </c>
      <c r="X411" s="115">
        <f t="shared" si="93"/>
      </c>
      <c r="Y411" s="115">
        <f t="shared" si="94"/>
      </c>
      <c r="Z411" s="115">
        <f t="shared" si="94"/>
      </c>
      <c r="AA411" s="208">
        <f t="shared" si="95"/>
        <v>0</v>
      </c>
      <c r="AB411" s="116">
        <f t="shared" si="96"/>
        <v>0</v>
      </c>
      <c r="AC411" s="116">
        <f t="shared" si="97"/>
        <v>0</v>
      </c>
      <c r="AD411" s="181" t="e">
        <f t="shared" si="98"/>
        <v>#DIV/0!</v>
      </c>
    </row>
    <row r="412" spans="6:30" ht="12.75">
      <c r="F412" s="113"/>
      <c r="G412" s="113"/>
      <c r="H412" s="113"/>
      <c r="I412" s="113"/>
      <c r="J412" s="113"/>
      <c r="K412" s="120">
        <f t="shared" si="86"/>
        <v>0</v>
      </c>
      <c r="L412" s="120">
        <f t="shared" si="87"/>
        <v>0</v>
      </c>
      <c r="M412" s="215">
        <f t="shared" si="85"/>
        <v>0</v>
      </c>
      <c r="N412" s="185"/>
      <c r="O412" s="200">
        <f t="shared" si="88"/>
        <v>0</v>
      </c>
      <c r="P412" s="190"/>
      <c r="Q412" s="121"/>
      <c r="R412" s="190"/>
      <c r="S412" s="119"/>
      <c r="T412" s="201">
        <f t="shared" si="89"/>
        <v>0</v>
      </c>
      <c r="U412" s="184" t="e">
        <f t="shared" si="90"/>
        <v>#DIV/0!</v>
      </c>
      <c r="V412" s="227">
        <f t="shared" si="91"/>
        <v>0</v>
      </c>
      <c r="W412" s="115">
        <f t="shared" si="92"/>
      </c>
      <c r="X412" s="115">
        <f t="shared" si="93"/>
      </c>
      <c r="Y412" s="115">
        <f t="shared" si="94"/>
      </c>
      <c r="Z412" s="115">
        <f t="shared" si="94"/>
      </c>
      <c r="AA412" s="208">
        <f t="shared" si="95"/>
        <v>0</v>
      </c>
      <c r="AB412" s="116">
        <f t="shared" si="96"/>
        <v>0</v>
      </c>
      <c r="AC412" s="116">
        <f t="shared" si="97"/>
        <v>0</v>
      </c>
      <c r="AD412" s="181" t="e">
        <f t="shared" si="98"/>
        <v>#DIV/0!</v>
      </c>
    </row>
    <row r="413" spans="6:30" ht="12.75">
      <c r="F413" s="113"/>
      <c r="G413" s="113"/>
      <c r="H413" s="113"/>
      <c r="I413" s="113"/>
      <c r="J413" s="113"/>
      <c r="K413" s="120">
        <f t="shared" si="86"/>
        <v>0</v>
      </c>
      <c r="L413" s="120">
        <f t="shared" si="87"/>
        <v>0</v>
      </c>
      <c r="M413" s="215">
        <f t="shared" si="85"/>
        <v>0</v>
      </c>
      <c r="N413" s="185"/>
      <c r="O413" s="200">
        <f t="shared" si="88"/>
        <v>0</v>
      </c>
      <c r="P413" s="190"/>
      <c r="Q413" s="121"/>
      <c r="R413" s="190"/>
      <c r="S413" s="119"/>
      <c r="T413" s="201">
        <f t="shared" si="89"/>
        <v>0</v>
      </c>
      <c r="U413" s="184" t="e">
        <f t="shared" si="90"/>
        <v>#DIV/0!</v>
      </c>
      <c r="V413" s="227">
        <f t="shared" si="91"/>
        <v>0</v>
      </c>
      <c r="W413" s="115">
        <f t="shared" si="92"/>
      </c>
      <c r="X413" s="115">
        <f t="shared" si="93"/>
      </c>
      <c r="Y413" s="115">
        <f t="shared" si="94"/>
      </c>
      <c r="Z413" s="115">
        <f t="shared" si="94"/>
      </c>
      <c r="AA413" s="208">
        <f t="shared" si="95"/>
        <v>0</v>
      </c>
      <c r="AB413" s="116">
        <f t="shared" si="96"/>
        <v>0</v>
      </c>
      <c r="AC413" s="116">
        <f t="shared" si="97"/>
        <v>0</v>
      </c>
      <c r="AD413" s="181" t="e">
        <f t="shared" si="98"/>
        <v>#DIV/0!</v>
      </c>
    </row>
    <row r="414" spans="6:30" ht="12.75">
      <c r="F414" s="113"/>
      <c r="G414" s="113"/>
      <c r="H414" s="113"/>
      <c r="I414" s="113"/>
      <c r="J414" s="113"/>
      <c r="K414" s="120">
        <f t="shared" si="86"/>
        <v>0</v>
      </c>
      <c r="L414" s="120">
        <f t="shared" si="87"/>
        <v>0</v>
      </c>
      <c r="M414" s="215">
        <f t="shared" si="85"/>
        <v>0</v>
      </c>
      <c r="N414" s="185"/>
      <c r="O414" s="200">
        <f t="shared" si="88"/>
        <v>0</v>
      </c>
      <c r="P414" s="190"/>
      <c r="Q414" s="121"/>
      <c r="R414" s="190"/>
      <c r="S414" s="119"/>
      <c r="T414" s="201">
        <f t="shared" si="89"/>
        <v>0</v>
      </c>
      <c r="U414" s="184" t="e">
        <f t="shared" si="90"/>
        <v>#DIV/0!</v>
      </c>
      <c r="V414" s="227">
        <f t="shared" si="91"/>
        <v>0</v>
      </c>
      <c r="W414" s="115">
        <f t="shared" si="92"/>
      </c>
      <c r="X414" s="115">
        <f t="shared" si="93"/>
      </c>
      <c r="Y414" s="115">
        <f t="shared" si="94"/>
      </c>
      <c r="Z414" s="115">
        <f t="shared" si="94"/>
      </c>
      <c r="AA414" s="208">
        <f t="shared" si="95"/>
        <v>0</v>
      </c>
      <c r="AB414" s="116">
        <f t="shared" si="96"/>
        <v>0</v>
      </c>
      <c r="AC414" s="116">
        <f t="shared" si="97"/>
        <v>0</v>
      </c>
      <c r="AD414" s="181" t="e">
        <f t="shared" si="98"/>
        <v>#DIV/0!</v>
      </c>
    </row>
    <row r="415" spans="6:30" ht="12.75">
      <c r="F415" s="113"/>
      <c r="G415" s="113"/>
      <c r="H415" s="113"/>
      <c r="I415" s="113"/>
      <c r="J415" s="113"/>
      <c r="K415" s="120">
        <f t="shared" si="86"/>
        <v>0</v>
      </c>
      <c r="L415" s="120">
        <f t="shared" si="87"/>
        <v>0</v>
      </c>
      <c r="M415" s="215">
        <f t="shared" si="85"/>
        <v>0</v>
      </c>
      <c r="N415" s="185"/>
      <c r="O415" s="200">
        <f t="shared" si="88"/>
        <v>0</v>
      </c>
      <c r="P415" s="190"/>
      <c r="Q415" s="121"/>
      <c r="R415" s="190"/>
      <c r="S415" s="119"/>
      <c r="T415" s="201">
        <f t="shared" si="89"/>
        <v>0</v>
      </c>
      <c r="U415" s="184" t="e">
        <f t="shared" si="90"/>
        <v>#DIV/0!</v>
      </c>
      <c r="V415" s="227">
        <f t="shared" si="91"/>
        <v>0</v>
      </c>
      <c r="W415" s="115">
        <f t="shared" si="92"/>
      </c>
      <c r="X415" s="115">
        <f t="shared" si="93"/>
      </c>
      <c r="Y415" s="115">
        <f t="shared" si="94"/>
      </c>
      <c r="Z415" s="115">
        <f t="shared" si="94"/>
      </c>
      <c r="AA415" s="208">
        <f t="shared" si="95"/>
        <v>0</v>
      </c>
      <c r="AB415" s="116">
        <f t="shared" si="96"/>
        <v>0</v>
      </c>
      <c r="AC415" s="116">
        <f t="shared" si="97"/>
        <v>0</v>
      </c>
      <c r="AD415" s="181" t="e">
        <f t="shared" si="98"/>
        <v>#DIV/0!</v>
      </c>
    </row>
    <row r="416" spans="6:30" ht="12.75">
      <c r="F416" s="113"/>
      <c r="G416" s="113"/>
      <c r="H416" s="113"/>
      <c r="I416" s="113"/>
      <c r="J416" s="113"/>
      <c r="K416" s="120">
        <f t="shared" si="86"/>
        <v>0</v>
      </c>
      <c r="L416" s="120">
        <f t="shared" si="87"/>
        <v>0</v>
      </c>
      <c r="M416" s="215">
        <f t="shared" si="85"/>
        <v>0</v>
      </c>
      <c r="N416" s="185"/>
      <c r="O416" s="200">
        <f t="shared" si="88"/>
        <v>0</v>
      </c>
      <c r="P416" s="190"/>
      <c r="Q416" s="121"/>
      <c r="R416" s="190"/>
      <c r="S416" s="119"/>
      <c r="T416" s="201">
        <f t="shared" si="89"/>
        <v>0</v>
      </c>
      <c r="U416" s="184" t="e">
        <f t="shared" si="90"/>
        <v>#DIV/0!</v>
      </c>
      <c r="V416" s="227">
        <f t="shared" si="91"/>
        <v>0</v>
      </c>
      <c r="W416" s="115">
        <f t="shared" si="92"/>
      </c>
      <c r="X416" s="115">
        <f t="shared" si="93"/>
      </c>
      <c r="Y416" s="115">
        <f t="shared" si="94"/>
      </c>
      <c r="Z416" s="115">
        <f t="shared" si="94"/>
      </c>
      <c r="AA416" s="208">
        <f t="shared" si="95"/>
        <v>0</v>
      </c>
      <c r="AB416" s="116">
        <f t="shared" si="96"/>
        <v>0</v>
      </c>
      <c r="AC416" s="116">
        <f t="shared" si="97"/>
        <v>0</v>
      </c>
      <c r="AD416" s="181" t="e">
        <f t="shared" si="98"/>
        <v>#DIV/0!</v>
      </c>
    </row>
    <row r="417" spans="6:30" ht="12.75">
      <c r="F417" s="113"/>
      <c r="G417" s="113"/>
      <c r="H417" s="113"/>
      <c r="I417" s="113"/>
      <c r="J417" s="113"/>
      <c r="K417" s="120">
        <f t="shared" si="86"/>
        <v>0</v>
      </c>
      <c r="L417" s="120">
        <f t="shared" si="87"/>
        <v>0</v>
      </c>
      <c r="M417" s="215">
        <f t="shared" si="85"/>
        <v>0</v>
      </c>
      <c r="N417" s="185"/>
      <c r="O417" s="200">
        <f t="shared" si="88"/>
        <v>0</v>
      </c>
      <c r="P417" s="190"/>
      <c r="Q417" s="121"/>
      <c r="R417" s="190"/>
      <c r="S417" s="119"/>
      <c r="T417" s="201">
        <f t="shared" si="89"/>
        <v>0</v>
      </c>
      <c r="U417" s="184" t="e">
        <f t="shared" si="90"/>
        <v>#DIV/0!</v>
      </c>
      <c r="V417" s="227">
        <f t="shared" si="91"/>
        <v>0</v>
      </c>
      <c r="W417" s="115">
        <f t="shared" si="92"/>
      </c>
      <c r="X417" s="115">
        <f t="shared" si="93"/>
      </c>
      <c r="Y417" s="115">
        <f t="shared" si="94"/>
      </c>
      <c r="Z417" s="115">
        <f t="shared" si="94"/>
      </c>
      <c r="AA417" s="208">
        <f t="shared" si="95"/>
        <v>0</v>
      </c>
      <c r="AB417" s="116">
        <f t="shared" si="96"/>
        <v>0</v>
      </c>
      <c r="AC417" s="116">
        <f t="shared" si="97"/>
        <v>0</v>
      </c>
      <c r="AD417" s="181" t="e">
        <f t="shared" si="98"/>
        <v>#DIV/0!</v>
      </c>
    </row>
    <row r="418" spans="6:30" ht="12.75">
      <c r="F418" s="113"/>
      <c r="G418" s="113"/>
      <c r="H418" s="113"/>
      <c r="I418" s="113"/>
      <c r="J418" s="113"/>
      <c r="K418" s="120">
        <f t="shared" si="86"/>
        <v>0</v>
      </c>
      <c r="L418" s="120">
        <f t="shared" si="87"/>
        <v>0</v>
      </c>
      <c r="M418" s="215">
        <f t="shared" si="85"/>
        <v>0</v>
      </c>
      <c r="N418" s="185"/>
      <c r="O418" s="200">
        <f t="shared" si="88"/>
        <v>0</v>
      </c>
      <c r="P418" s="118"/>
      <c r="Q418" s="121"/>
      <c r="R418" s="118"/>
      <c r="S418" s="119"/>
      <c r="T418" s="201">
        <f t="shared" si="89"/>
        <v>0</v>
      </c>
      <c r="U418" s="184" t="e">
        <f t="shared" si="90"/>
        <v>#DIV/0!</v>
      </c>
      <c r="V418" s="227">
        <f t="shared" si="91"/>
        <v>0</v>
      </c>
      <c r="W418" s="115">
        <f t="shared" si="92"/>
      </c>
      <c r="X418" s="115">
        <f t="shared" si="93"/>
      </c>
      <c r="Y418" s="115">
        <f t="shared" si="94"/>
      </c>
      <c r="Z418" s="115">
        <f t="shared" si="94"/>
      </c>
      <c r="AA418" s="208">
        <f t="shared" si="95"/>
        <v>0</v>
      </c>
      <c r="AB418" s="116">
        <f t="shared" si="96"/>
        <v>0</v>
      </c>
      <c r="AC418" s="116">
        <f t="shared" si="97"/>
        <v>0</v>
      </c>
      <c r="AD418" s="181" t="e">
        <f t="shared" si="98"/>
        <v>#DIV/0!</v>
      </c>
    </row>
    <row r="419" ht="13.5" thickBot="1">
      <c r="S419" s="119"/>
    </row>
    <row r="420" spans="2:21" ht="29.25" customHeight="1" thickBot="1">
      <c r="B420" s="211" t="s">
        <v>82</v>
      </c>
      <c r="C420" s="211"/>
      <c r="D420" s="211"/>
      <c r="E420" s="211"/>
      <c r="F420" s="211"/>
      <c r="G420" s="211"/>
      <c r="H420" s="211"/>
      <c r="I420" s="211"/>
      <c r="J420" s="211"/>
      <c r="K420" s="211"/>
      <c r="L420" s="211"/>
      <c r="M420" s="211"/>
      <c r="N420" s="211"/>
      <c r="O420" s="211"/>
      <c r="P420" s="211"/>
      <c r="Q420" s="212"/>
      <c r="R420" s="211"/>
      <c r="S420" s="210"/>
      <c r="T420" s="211"/>
      <c r="U420" s="210" t="e">
        <f>SUBTOTAL(9,U10:U419)</f>
        <v>#DIV/0!</v>
      </c>
    </row>
    <row r="421" ht="12.75">
      <c r="S421" s="119"/>
    </row>
    <row r="422" ht="12.75">
      <c r="S422" s="119"/>
    </row>
    <row r="423" ht="12.75">
      <c r="S423" s="119"/>
    </row>
    <row r="424" ht="12.75">
      <c r="S424" s="119"/>
    </row>
    <row r="425" ht="12.75">
      <c r="S425" s="119"/>
    </row>
    <row r="426" ht="12.75">
      <c r="S426" s="119"/>
    </row>
    <row r="427" ht="12.75">
      <c r="S427" s="119"/>
    </row>
    <row r="428" ht="12.75">
      <c r="S428" s="119"/>
    </row>
    <row r="429" ht="12.75">
      <c r="S429" s="119"/>
    </row>
    <row r="430" ht="12.75">
      <c r="S430" s="119"/>
    </row>
    <row r="431" ht="12.75">
      <c r="S431" s="119"/>
    </row>
    <row r="432" ht="12.75">
      <c r="S432" s="119"/>
    </row>
    <row r="433" ht="12.75">
      <c r="S433" s="119"/>
    </row>
    <row r="434" ht="12.75">
      <c r="S434" s="119"/>
    </row>
    <row r="435" ht="12.75">
      <c r="S435" s="119"/>
    </row>
    <row r="436" ht="12.75">
      <c r="S436" s="119"/>
    </row>
    <row r="437" ht="12.75">
      <c r="S437" s="119"/>
    </row>
    <row r="438" ht="12.75">
      <c r="S438" s="119"/>
    </row>
    <row r="439" ht="12.75">
      <c r="S439" s="119"/>
    </row>
    <row r="440" ht="12.75">
      <c r="S440" s="119"/>
    </row>
    <row r="441" ht="12.75">
      <c r="S441" s="119"/>
    </row>
    <row r="442" ht="12.75">
      <c r="S442" s="119"/>
    </row>
    <row r="443" ht="12.75">
      <c r="S443" s="119"/>
    </row>
    <row r="444" ht="12.75">
      <c r="S444" s="119"/>
    </row>
    <row r="445" ht="12.75">
      <c r="S445" s="119"/>
    </row>
    <row r="446" ht="12.75">
      <c r="S446" s="119"/>
    </row>
    <row r="447" ht="12.75">
      <c r="S447" s="119"/>
    </row>
    <row r="448" ht="12.75">
      <c r="S448" s="119"/>
    </row>
    <row r="449" ht="12.75">
      <c r="S449" s="119"/>
    </row>
    <row r="450" ht="12.75">
      <c r="S450" s="119"/>
    </row>
    <row r="451" ht="12.75">
      <c r="S451" s="119"/>
    </row>
    <row r="452" ht="12.75">
      <c r="S452" s="119"/>
    </row>
    <row r="453" ht="12.75">
      <c r="S453" s="119"/>
    </row>
    <row r="454" ht="12.75">
      <c r="S454" s="119"/>
    </row>
    <row r="455" ht="12.75">
      <c r="S455" s="119"/>
    </row>
    <row r="456" ht="12.75">
      <c r="S456" s="119"/>
    </row>
    <row r="457" ht="12.75">
      <c r="S457" s="119"/>
    </row>
    <row r="458" ht="12.75">
      <c r="S458" s="119"/>
    </row>
    <row r="459" ht="12.75">
      <c r="S459" s="119"/>
    </row>
    <row r="460" ht="12.75">
      <c r="S460" s="119"/>
    </row>
  </sheetData>
  <sheetProtection formatColumns="0" formatRows="0" sort="0" autoFilter="0"/>
  <autoFilter ref="A9:AD418"/>
  <mergeCells count="2">
    <mergeCell ref="W8:AA8"/>
    <mergeCell ref="G7:U7"/>
  </mergeCells>
  <conditionalFormatting sqref="N10:N49 N73:N418">
    <cfRule type="cellIs" priority="10" dxfId="76" operator="notEqual" stopIfTrue="1">
      <formula>0</formula>
    </cfRule>
  </conditionalFormatting>
  <conditionalFormatting sqref="Q420 Q10:Q49 S10:S49 S421:S460 O10:O49 O73:O418 S73:S419 Q73:Q418">
    <cfRule type="cellIs" priority="11" dxfId="78" operator="notEqual" stopIfTrue="1">
      <formula>0</formula>
    </cfRule>
    <cfRule type="cellIs" priority="12" dxfId="3" operator="equal" stopIfTrue="1">
      <formula>0</formula>
    </cfRule>
  </conditionalFormatting>
  <conditionalFormatting sqref="P10:P49 P73:P418">
    <cfRule type="cellIs" priority="13" dxfId="77" operator="notEqual" stopIfTrue="1">
      <formula>0</formula>
    </cfRule>
  </conditionalFormatting>
  <conditionalFormatting sqref="R10:R49 R73:R418">
    <cfRule type="cellIs" priority="14" dxfId="77" operator="greaterThan" stopIfTrue="1">
      <formula>0</formula>
    </cfRule>
  </conditionalFormatting>
  <conditionalFormatting sqref="U10:U49 K10:M49 K73:M418 U73:U418">
    <cfRule type="cellIs" priority="15" dxfId="3" operator="equal" stopIfTrue="1">
      <formula>0</formula>
    </cfRule>
    <cfRule type="cellIs" priority="16" dxfId="79" operator="greaterThan" stopIfTrue="1">
      <formula>0</formula>
    </cfRule>
  </conditionalFormatting>
  <conditionalFormatting sqref="A73:F418 A10:F49">
    <cfRule type="cellIs" priority="17" dxfId="75" operator="notEqual" stopIfTrue="1">
      <formula>0</formula>
    </cfRule>
  </conditionalFormatting>
  <conditionalFormatting sqref="G10:J49 G73:J418">
    <cfRule type="cellIs" priority="18" dxfId="80" operator="notEqual" stopIfTrue="1">
      <formula>0</formula>
    </cfRule>
  </conditionalFormatting>
  <conditionalFormatting sqref="N50:N72">
    <cfRule type="cellIs" priority="1" dxfId="76" operator="notEqual" stopIfTrue="1">
      <formula>0</formula>
    </cfRule>
  </conditionalFormatting>
  <conditionalFormatting sqref="Q50:Q72 S50:S72 O50:O72">
    <cfRule type="cellIs" priority="2" dxfId="78" operator="notEqual" stopIfTrue="1">
      <formula>0</formula>
    </cfRule>
    <cfRule type="cellIs" priority="3" dxfId="3" operator="equal" stopIfTrue="1">
      <formula>0</formula>
    </cfRule>
  </conditionalFormatting>
  <conditionalFormatting sqref="P50:P72">
    <cfRule type="cellIs" priority="4" dxfId="77" operator="notEqual" stopIfTrue="1">
      <formula>0</formula>
    </cfRule>
  </conditionalFormatting>
  <conditionalFormatting sqref="R50:R72">
    <cfRule type="cellIs" priority="5" dxfId="77" operator="greaterThan" stopIfTrue="1">
      <formula>0</formula>
    </cfRule>
  </conditionalFormatting>
  <conditionalFormatting sqref="U50:U72 K50:M72">
    <cfRule type="cellIs" priority="6" dxfId="3" operator="equal" stopIfTrue="1">
      <formula>0</formula>
    </cfRule>
    <cfRule type="cellIs" priority="7" dxfId="79" operator="greaterThan" stopIfTrue="1">
      <formula>0</formula>
    </cfRule>
  </conditionalFormatting>
  <conditionalFormatting sqref="A50:F72">
    <cfRule type="cellIs" priority="8" dxfId="75" operator="notEqual" stopIfTrue="1">
      <formula>0</formula>
    </cfRule>
  </conditionalFormatting>
  <conditionalFormatting sqref="G50:J72">
    <cfRule type="cellIs" priority="9" dxfId="80" operator="notEqual" stopIfTrue="1">
      <formula>0</formula>
    </cfRule>
  </conditionalFormatting>
  <printOptions horizontalCentered="1"/>
  <pageMargins left="0.17" right="0.13" top="0.36" bottom="0.5" header="0.15" footer="0.21"/>
  <pageSetup fitToHeight="10" fitToWidth="1" horizontalDpi="600" verticalDpi="600" orientation="landscape" paperSize="9" scale="74" r:id="rId3"/>
  <headerFooter alignWithMargins="0">
    <oddHeader>&amp;L&amp;"Tahoma,Corsivo"Comune di MEDA</oddHeader>
    <oddFooter>&amp;L&amp;"Tahoma,Corsivo"Stampato il &amp;D alle &amp;T&amp;C&amp;P di &amp;N</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2:J28"/>
  <sheetViews>
    <sheetView zoomScalePageLayoutView="0" workbookViewId="0" topLeftCell="A1">
      <selection activeCell="B3" sqref="B3"/>
    </sheetView>
  </sheetViews>
  <sheetFormatPr defaultColWidth="9.140625" defaultRowHeight="12.75"/>
  <cols>
    <col min="1" max="1" width="32.00390625" style="2" customWidth="1"/>
    <col min="2" max="2" width="22.7109375" style="2" customWidth="1"/>
    <col min="3" max="3" width="9.140625" style="2" hidden="1" customWidth="1"/>
    <col min="4" max="4" width="13.57421875" style="2" customWidth="1"/>
    <col min="5" max="5" width="20.8515625" style="2" customWidth="1"/>
    <col min="6" max="6" width="20.140625" style="2" customWidth="1"/>
    <col min="7" max="7" width="11.28125" style="2" customWidth="1"/>
    <col min="8" max="9" width="9.140625" style="2" customWidth="1"/>
    <col min="10" max="10" width="21.7109375" style="2" customWidth="1"/>
    <col min="11" max="16384" width="9.140625" style="2" customWidth="1"/>
  </cols>
  <sheetData>
    <row r="1" ht="13.5" thickBot="1"/>
    <row r="2" spans="1:10" ht="29.25" customHeight="1" thickBot="1">
      <c r="A2" s="300" t="s">
        <v>56</v>
      </c>
      <c r="B2" s="301"/>
      <c r="C2" s="301"/>
      <c r="D2" s="301"/>
      <c r="E2" s="301"/>
      <c r="F2" s="302"/>
      <c r="G2" s="305" t="s">
        <v>57</v>
      </c>
      <c r="H2" s="306"/>
      <c r="I2" s="306"/>
      <c r="J2" s="307"/>
    </row>
    <row r="3" spans="1:10" ht="26.25" customHeight="1">
      <c r="A3" s="136" t="s">
        <v>44</v>
      </c>
      <c r="B3" s="137" t="s">
        <v>93</v>
      </c>
      <c r="C3" s="137" t="s">
        <v>58</v>
      </c>
      <c r="D3" s="137" t="s">
        <v>59</v>
      </c>
      <c r="E3" s="137" t="s">
        <v>94</v>
      </c>
      <c r="F3" s="138" t="s">
        <v>60</v>
      </c>
      <c r="G3" s="139" t="s">
        <v>61</v>
      </c>
      <c r="H3" s="303" t="s">
        <v>62</v>
      </c>
      <c r="I3" s="304"/>
      <c r="J3" s="138" t="s">
        <v>63</v>
      </c>
    </row>
    <row r="4" spans="1:10" ht="12.75">
      <c r="A4" s="140" t="s">
        <v>52</v>
      </c>
      <c r="B4" s="141">
        <f>SUM(B5:B20)</f>
        <v>0</v>
      </c>
      <c r="C4" s="128"/>
      <c r="D4" s="128"/>
      <c r="E4" s="128"/>
      <c r="F4" s="142">
        <f>SUM(F5:F20)</f>
        <v>0</v>
      </c>
      <c r="G4" s="140"/>
      <c r="H4" s="128"/>
      <c r="I4" s="128"/>
      <c r="J4" s="142">
        <f>SUM(J5:J20)</f>
        <v>0</v>
      </c>
    </row>
    <row r="5" spans="1:10" ht="12.75">
      <c r="A5" s="143" t="str">
        <f>PROG!C14</f>
        <v>STAFF DEL SINDACO</v>
      </c>
      <c r="B5" s="144"/>
      <c r="C5" s="145"/>
      <c r="D5" s="144"/>
      <c r="E5" s="146"/>
      <c r="F5" s="147">
        <f aca="true" t="shared" si="0" ref="F5:F20">E5*D5</f>
        <v>0</v>
      </c>
      <c r="G5" s="148"/>
      <c r="H5" s="149" t="str">
        <f>IF(G5="","0",IF(G5&lt;70%,"E",IF(G5&lt;80%,"D",IF(G5&lt;90%,"C",IF(G5&lt;94.99%,"B",IF(G5&lt;100%,"A"))))))</f>
        <v>0</v>
      </c>
      <c r="I5" s="150" t="str">
        <f>IF(G5&lt;70%,"0",IF(G5&lt;95%,G5,100%))</f>
        <v>0</v>
      </c>
      <c r="J5" s="151">
        <f aca="true" t="shared" si="1" ref="J5:J20">F5*I5</f>
        <v>0</v>
      </c>
    </row>
    <row r="6" spans="1:10" ht="12.75">
      <c r="A6" s="143" t="str">
        <f>PROG!C15</f>
        <v>SEGRETARIO COMUNALE</v>
      </c>
      <c r="B6" s="152"/>
      <c r="C6" s="153"/>
      <c r="D6" s="152"/>
      <c r="E6" s="154"/>
      <c r="F6" s="155">
        <f t="shared" si="0"/>
        <v>0</v>
      </c>
      <c r="G6" s="156"/>
      <c r="H6" s="149" t="str">
        <f aca="true" t="shared" si="2" ref="H6:H20">IF(G6="","0",IF(G6&lt;70%,"E",IF(G6&lt;80%,"D",IF(G6&lt;90%,"C",IF(G6&lt;94.99%,"B",IF(G6&lt;100%,"A"))))))</f>
        <v>0</v>
      </c>
      <c r="I6" s="150" t="str">
        <f aca="true" t="shared" si="3" ref="I6:I20">IF(G6&lt;70%,"0",IF(G6&lt;95%,G6,100%))</f>
        <v>0</v>
      </c>
      <c r="J6" s="157">
        <f t="shared" si="1"/>
        <v>0</v>
      </c>
    </row>
    <row r="7" spans="1:10" ht="12.75">
      <c r="A7" s="143" t="str">
        <f>PROG!C16</f>
        <v>SERVIZI GENERALI</v>
      </c>
      <c r="B7" s="152"/>
      <c r="C7" s="153"/>
      <c r="D7" s="152"/>
      <c r="E7" s="154"/>
      <c r="F7" s="155">
        <f t="shared" si="0"/>
        <v>0</v>
      </c>
      <c r="G7" s="156"/>
      <c r="H7" s="149" t="str">
        <f t="shared" si="2"/>
        <v>0</v>
      </c>
      <c r="I7" s="150" t="str">
        <f t="shared" si="3"/>
        <v>0</v>
      </c>
      <c r="J7" s="157">
        <f t="shared" si="1"/>
        <v>0</v>
      </c>
    </row>
    <row r="8" spans="1:10" ht="12.75">
      <c r="A8" s="143" t="str">
        <f>PROG!C17</f>
        <v>SERVIZIO SEGRETERIA ASSISTENZA CULTURA ISTRUZIONE</v>
      </c>
      <c r="B8" s="152"/>
      <c r="C8" s="153"/>
      <c r="D8" s="152"/>
      <c r="E8" s="154"/>
      <c r="F8" s="155">
        <f t="shared" si="0"/>
        <v>0</v>
      </c>
      <c r="G8" s="156"/>
      <c r="H8" s="149" t="str">
        <f t="shared" si="2"/>
        <v>0</v>
      </c>
      <c r="I8" s="150" t="str">
        <f t="shared" si="3"/>
        <v>0</v>
      </c>
      <c r="J8" s="157">
        <f t="shared" si="1"/>
        <v>0</v>
      </c>
    </row>
    <row r="9" spans="1:10" ht="12.75">
      <c r="A9" s="143" t="str">
        <f>PROG!C18</f>
        <v>SERVIZIO FINANZIARIO E TRIBUTI</v>
      </c>
      <c r="B9" s="152"/>
      <c r="C9" s="153"/>
      <c r="D9" s="152"/>
      <c r="E9" s="154"/>
      <c r="F9" s="155">
        <f t="shared" si="0"/>
        <v>0</v>
      </c>
      <c r="G9" s="156"/>
      <c r="H9" s="149" t="str">
        <f t="shared" si="2"/>
        <v>0</v>
      </c>
      <c r="I9" s="150" t="str">
        <f t="shared" si="3"/>
        <v>0</v>
      </c>
      <c r="J9" s="157">
        <f t="shared" si="1"/>
        <v>0</v>
      </c>
    </row>
    <row r="10" spans="1:10" ht="12.75">
      <c r="A10" s="143" t="str">
        <f>PROG!C19</f>
        <v>SERVIZI DEMOGRAFICI ELETTORALE E STATISTICA</v>
      </c>
      <c r="B10" s="152"/>
      <c r="C10" s="153"/>
      <c r="D10" s="152"/>
      <c r="E10" s="154"/>
      <c r="F10" s="155">
        <f t="shared" si="0"/>
        <v>0</v>
      </c>
      <c r="G10" s="156"/>
      <c r="H10" s="149" t="str">
        <f t="shared" si="2"/>
        <v>0</v>
      </c>
      <c r="I10" s="150" t="str">
        <f t="shared" si="3"/>
        <v>0</v>
      </c>
      <c r="J10" s="157">
        <f t="shared" si="1"/>
        <v>0</v>
      </c>
    </row>
    <row r="11" spans="1:10" ht="12.75">
      <c r="A11" s="143" t="str">
        <f>PROG!C20</f>
        <v>SERVIZIO EDILIZIA PRIVATA</v>
      </c>
      <c r="B11" s="152"/>
      <c r="C11" s="153"/>
      <c r="D11" s="152"/>
      <c r="E11" s="154"/>
      <c r="F11" s="155">
        <f t="shared" si="0"/>
        <v>0</v>
      </c>
      <c r="G11" s="156"/>
      <c r="H11" s="149" t="str">
        <f t="shared" si="2"/>
        <v>0</v>
      </c>
      <c r="I11" s="150" t="str">
        <f t="shared" si="3"/>
        <v>0</v>
      </c>
      <c r="J11" s="157">
        <f t="shared" si="1"/>
        <v>0</v>
      </c>
    </row>
    <row r="12" spans="1:10" ht="12.75">
      <c r="A12" s="143" t="str">
        <f>PROG!C21</f>
        <v>SERVIZIO LAVORI PUBBLICI</v>
      </c>
      <c r="B12" s="152"/>
      <c r="C12" s="153"/>
      <c r="D12" s="152"/>
      <c r="E12" s="154"/>
      <c r="F12" s="155">
        <f t="shared" si="0"/>
        <v>0</v>
      </c>
      <c r="G12" s="156"/>
      <c r="H12" s="149" t="str">
        <f t="shared" si="2"/>
        <v>0</v>
      </c>
      <c r="I12" s="150" t="str">
        <f t="shared" si="3"/>
        <v>0</v>
      </c>
      <c r="J12" s="157">
        <f t="shared" si="1"/>
        <v>0</v>
      </c>
    </row>
    <row r="13" spans="1:10" ht="12.75">
      <c r="A13" s="143" t="str">
        <f>PROG!C22</f>
        <v>SERVIZIO ECOLOGIA ED EVENTI</v>
      </c>
      <c r="B13" s="152"/>
      <c r="C13" s="153"/>
      <c r="D13" s="152"/>
      <c r="E13" s="154"/>
      <c r="F13" s="155">
        <f t="shared" si="0"/>
        <v>0</v>
      </c>
      <c r="G13" s="156"/>
      <c r="H13" s="149" t="str">
        <f t="shared" si="2"/>
        <v>0</v>
      </c>
      <c r="I13" s="150" t="str">
        <f t="shared" si="3"/>
        <v>0</v>
      </c>
      <c r="J13" s="157">
        <f t="shared" si="1"/>
        <v>0</v>
      </c>
    </row>
    <row r="14" spans="1:10" ht="12.75">
      <c r="A14" s="143" t="str">
        <f>PROG!C23</f>
        <v>SERVIZIO POLIZIA MUNICIPALE</v>
      </c>
      <c r="B14" s="152"/>
      <c r="C14" s="153"/>
      <c r="D14" s="152"/>
      <c r="E14" s="154"/>
      <c r="F14" s="155">
        <f t="shared" si="0"/>
        <v>0</v>
      </c>
      <c r="G14" s="156"/>
      <c r="H14" s="149" t="str">
        <f t="shared" si="2"/>
        <v>0</v>
      </c>
      <c r="I14" s="150" t="str">
        <f t="shared" si="3"/>
        <v>0</v>
      </c>
      <c r="J14" s="157">
        <f t="shared" si="1"/>
        <v>0</v>
      </c>
    </row>
    <row r="15" spans="1:10" ht="12.75">
      <c r="A15" s="143" t="str">
        <f>PROG!C24</f>
        <v>SERVIZIO COMMERCIO  - POLIZIA AMMINISTRATIVA</v>
      </c>
      <c r="B15" s="152"/>
      <c r="C15" s="153"/>
      <c r="D15" s="152"/>
      <c r="E15" s="154"/>
      <c r="F15" s="155">
        <f t="shared" si="0"/>
        <v>0</v>
      </c>
      <c r="G15" s="156"/>
      <c r="H15" s="149" t="str">
        <f t="shared" si="2"/>
        <v>0</v>
      </c>
      <c r="I15" s="150" t="str">
        <f t="shared" si="3"/>
        <v>0</v>
      </c>
      <c r="J15" s="157">
        <f t="shared" si="1"/>
        <v>0</v>
      </c>
    </row>
    <row r="16" spans="1:10" ht="12.75">
      <c r="A16" s="143" t="e">
        <f>PROG!#REF!</f>
        <v>#REF!</v>
      </c>
      <c r="B16" s="152"/>
      <c r="C16" s="153"/>
      <c r="D16" s="152"/>
      <c r="E16" s="154"/>
      <c r="F16" s="155">
        <f t="shared" si="0"/>
        <v>0</v>
      </c>
      <c r="G16" s="156"/>
      <c r="H16" s="149" t="str">
        <f t="shared" si="2"/>
        <v>0</v>
      </c>
      <c r="I16" s="150" t="str">
        <f t="shared" si="3"/>
        <v>0</v>
      </c>
      <c r="J16" s="157">
        <f t="shared" si="1"/>
        <v>0</v>
      </c>
    </row>
    <row r="17" spans="1:10" ht="12.75">
      <c r="A17" s="143" t="e">
        <f>PROG!#REF!</f>
        <v>#REF!</v>
      </c>
      <c r="B17" s="152"/>
      <c r="C17" s="153"/>
      <c r="D17" s="152"/>
      <c r="E17" s="154"/>
      <c r="F17" s="155">
        <f t="shared" si="0"/>
        <v>0</v>
      </c>
      <c r="G17" s="156"/>
      <c r="H17" s="149" t="str">
        <f t="shared" si="2"/>
        <v>0</v>
      </c>
      <c r="I17" s="150" t="str">
        <f t="shared" si="3"/>
        <v>0</v>
      </c>
      <c r="J17" s="157">
        <f t="shared" si="1"/>
        <v>0</v>
      </c>
    </row>
    <row r="18" spans="1:10" ht="12.75">
      <c r="A18" s="143" t="e">
        <f>PROG!#REF!</f>
        <v>#REF!</v>
      </c>
      <c r="B18" s="152"/>
      <c r="C18" s="153"/>
      <c r="D18" s="152"/>
      <c r="E18" s="154"/>
      <c r="F18" s="155">
        <f t="shared" si="0"/>
        <v>0</v>
      </c>
      <c r="G18" s="156"/>
      <c r="H18" s="149" t="str">
        <f t="shared" si="2"/>
        <v>0</v>
      </c>
      <c r="I18" s="150" t="str">
        <f t="shared" si="3"/>
        <v>0</v>
      </c>
      <c r="J18" s="157">
        <f t="shared" si="1"/>
        <v>0</v>
      </c>
    </row>
    <row r="19" spans="1:10" ht="12.75">
      <c r="A19" s="143" t="e">
        <f>PROG!#REF!</f>
        <v>#REF!</v>
      </c>
      <c r="B19" s="152"/>
      <c r="C19" s="153"/>
      <c r="D19" s="152"/>
      <c r="E19" s="154"/>
      <c r="F19" s="155">
        <f t="shared" si="0"/>
        <v>0</v>
      </c>
      <c r="G19" s="156"/>
      <c r="H19" s="149" t="str">
        <f t="shared" si="2"/>
        <v>0</v>
      </c>
      <c r="I19" s="150" t="str">
        <f t="shared" si="3"/>
        <v>0</v>
      </c>
      <c r="J19" s="157">
        <f t="shared" si="1"/>
        <v>0</v>
      </c>
    </row>
    <row r="20" spans="1:10" ht="13.5" thickBot="1">
      <c r="A20" s="189" t="e">
        <f>PROG!#REF!</f>
        <v>#REF!</v>
      </c>
      <c r="B20" s="158"/>
      <c r="C20" s="159"/>
      <c r="D20" s="158"/>
      <c r="E20" s="160"/>
      <c r="F20" s="161">
        <f t="shared" si="0"/>
        <v>0</v>
      </c>
      <c r="G20" s="162"/>
      <c r="H20" s="226" t="str">
        <f t="shared" si="2"/>
        <v>0</v>
      </c>
      <c r="I20" s="225" t="str">
        <f t="shared" si="3"/>
        <v>0</v>
      </c>
      <c r="J20" s="163">
        <f t="shared" si="1"/>
        <v>0</v>
      </c>
    </row>
    <row r="21" ht="12.75">
      <c r="I21" s="164"/>
    </row>
    <row r="22" ht="12.75">
      <c r="I22" s="164"/>
    </row>
    <row r="23" spans="7:9" ht="12.75">
      <c r="G23" s="297" t="s">
        <v>66</v>
      </c>
      <c r="H23" s="298"/>
      <c r="I23" s="299"/>
    </row>
    <row r="24" spans="7:9" ht="12.75">
      <c r="G24" s="165" t="s">
        <v>53</v>
      </c>
      <c r="H24" s="166" t="s">
        <v>67</v>
      </c>
      <c r="I24" s="167">
        <v>1</v>
      </c>
    </row>
    <row r="25" spans="7:9" ht="12.75">
      <c r="G25" s="165" t="s">
        <v>55</v>
      </c>
      <c r="H25" s="166" t="s">
        <v>68</v>
      </c>
      <c r="I25" s="296" t="s">
        <v>69</v>
      </c>
    </row>
    <row r="26" spans="7:9" ht="12.75">
      <c r="G26" s="165" t="s">
        <v>64</v>
      </c>
      <c r="H26" s="166" t="s">
        <v>70</v>
      </c>
      <c r="I26" s="296"/>
    </row>
    <row r="27" spans="7:9" ht="12.75">
      <c r="G27" s="165" t="s">
        <v>65</v>
      </c>
      <c r="H27" s="166" t="s">
        <v>71</v>
      </c>
      <c r="I27" s="296"/>
    </row>
    <row r="28" spans="7:9" ht="12.75">
      <c r="G28" s="168" t="s">
        <v>72</v>
      </c>
      <c r="H28" s="169" t="s">
        <v>73</v>
      </c>
      <c r="I28" s="170">
        <v>0</v>
      </c>
    </row>
  </sheetData>
  <sheetProtection/>
  <mergeCells count="5">
    <mergeCell ref="I25:I27"/>
    <mergeCell ref="G23:I23"/>
    <mergeCell ref="A2:F2"/>
    <mergeCell ref="H3:I3"/>
    <mergeCell ref="G2:J2"/>
  </mergeCells>
  <printOptions/>
  <pageMargins left="0.75" right="0.75" top="1" bottom="1" header="0.5" footer="0.5"/>
  <pageSetup fitToHeight="1" fitToWidth="1" horizontalDpi="600" verticalDpi="600" orientation="landscape" paperSize="9" scale="81" r:id="rId3"/>
  <headerFooter alignWithMargins="0">
    <oddHeader>&amp;LCOMUNE DI PROVA&amp;RANNO</oddHeader>
  </headerFooter>
  <legacyDrawing r:id="rId2"/>
</worksheet>
</file>

<file path=xl/worksheets/sheet2.xml><?xml version="1.0" encoding="utf-8"?>
<worksheet xmlns="http://schemas.openxmlformats.org/spreadsheetml/2006/main" xmlns:r="http://schemas.openxmlformats.org/officeDocument/2006/relationships">
  <sheetPr codeName="Foglio12">
    <pageSetUpPr fitToPage="1"/>
  </sheetPr>
  <dimension ref="A1:AA20"/>
  <sheetViews>
    <sheetView zoomScale="80" zoomScaleNormal="80" zoomScalePageLayoutView="0" workbookViewId="0" topLeftCell="A1">
      <pane ySplit="9" topLeftCell="A10" activePane="bottomLeft" state="frozen"/>
      <selection pane="topLeft" activeCell="E24" sqref="E24:F24"/>
      <selection pane="bottomLeft" activeCell="I14" sqref="I14"/>
    </sheetView>
  </sheetViews>
  <sheetFormatPr defaultColWidth="9.140625" defaultRowHeight="12.75"/>
  <cols>
    <col min="1" max="1" width="0.13671875" style="24" customWidth="1"/>
    <col min="2" max="2" width="57.140625" style="56" customWidth="1"/>
    <col min="3" max="3" width="14.00390625" style="56" customWidth="1"/>
    <col min="4" max="4" width="43.421875" style="56" customWidth="1"/>
    <col min="5" max="5" width="37.7109375" style="56" customWidth="1"/>
    <col min="6" max="6" width="8.140625" style="56" customWidth="1"/>
    <col min="7" max="8" width="7.57421875" style="56" customWidth="1"/>
    <col min="9" max="10" width="8.00390625" style="56" customWidth="1"/>
    <col min="11" max="11" width="9.140625" style="56" hidden="1" customWidth="1"/>
    <col min="12" max="12" width="9.140625" style="56" customWidth="1"/>
    <col min="13" max="13" width="15.7109375" style="56" hidden="1" customWidth="1"/>
    <col min="14" max="14" width="11.57421875" style="56" customWidth="1"/>
    <col min="15" max="15" width="9.140625" style="56" customWidth="1"/>
    <col min="16" max="16" width="6.28125" style="56" customWidth="1"/>
    <col min="17" max="20" width="9.140625" style="56" hidden="1" customWidth="1"/>
    <col min="21" max="25" width="1.57421875" style="56" hidden="1" customWidth="1"/>
    <col min="26" max="26" width="6.57421875" style="56" hidden="1" customWidth="1"/>
    <col min="27" max="27" width="11.00390625" style="56" hidden="1" customWidth="1"/>
    <col min="28" max="28" width="9.140625" style="56" hidden="1" customWidth="1"/>
    <col min="29" max="16384" width="9.140625" style="56" customWidth="1"/>
  </cols>
  <sheetData>
    <row r="1" spans="1:12" s="29" customFormat="1" ht="15" thickBot="1">
      <c r="A1" s="25"/>
      <c r="B1" s="34" t="s">
        <v>7</v>
      </c>
      <c r="C1" s="26"/>
      <c r="E1" s="27" t="s">
        <v>8</v>
      </c>
      <c r="F1" s="28"/>
      <c r="G1" s="26"/>
      <c r="H1" s="26"/>
      <c r="I1" s="26"/>
      <c r="J1" s="26"/>
      <c r="K1" s="26"/>
      <c r="L1" s="26"/>
    </row>
    <row r="2" spans="1:12" s="29" customFormat="1" ht="15" thickBot="1">
      <c r="A2" s="25"/>
      <c r="B2" s="68" t="s">
        <v>102</v>
      </c>
      <c r="C2" s="26"/>
      <c r="E2" s="27" t="s">
        <v>9</v>
      </c>
      <c r="F2" s="30">
        <f>IF(K11&gt;0,F1/K11,0)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PROG!E14</f>
        <v>DOTT.SSA INNOCENTI LICIA</v>
      </c>
      <c r="C4" s="33"/>
      <c r="D4" s="31"/>
      <c r="E4" s="32"/>
      <c r="F4" s="26"/>
      <c r="G4" s="26"/>
      <c r="H4" s="26"/>
      <c r="I4" s="26"/>
      <c r="J4" s="26"/>
      <c r="K4" s="26"/>
      <c r="L4" s="26"/>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257"/>
      <c r="G7" s="284" t="s">
        <v>369</v>
      </c>
      <c r="H7" s="285"/>
      <c r="I7" s="285"/>
      <c r="J7" s="285"/>
      <c r="K7" s="285"/>
      <c r="L7" s="285"/>
      <c r="M7" s="285"/>
      <c r="N7" s="285"/>
      <c r="O7" s="286"/>
    </row>
    <row r="8" spans="1:27" ht="123.75" customHeight="1">
      <c r="A8" s="22">
        <f>COUNTA(B10:B10)</f>
        <v>1</v>
      </c>
      <c r="B8" s="60" t="s">
        <v>2</v>
      </c>
      <c r="C8" s="216" t="s">
        <v>98</v>
      </c>
      <c r="D8" s="10" t="s">
        <v>48</v>
      </c>
      <c r="E8" s="256" t="s">
        <v>49</v>
      </c>
      <c r="F8" s="258" t="s">
        <v>75</v>
      </c>
      <c r="G8" s="250" t="s">
        <v>76</v>
      </c>
      <c r="H8" s="250" t="s">
        <v>47</v>
      </c>
      <c r="I8" s="250" t="s">
        <v>77</v>
      </c>
      <c r="J8" s="250" t="s">
        <v>78</v>
      </c>
      <c r="K8" s="251" t="s">
        <v>46</v>
      </c>
      <c r="L8" s="252" t="s">
        <v>50</v>
      </c>
      <c r="M8" s="253" t="s">
        <v>10</v>
      </c>
      <c r="N8" s="254" t="s">
        <v>81</v>
      </c>
      <c r="O8" s="255" t="s">
        <v>5</v>
      </c>
      <c r="P8" s="60" t="s">
        <v>95</v>
      </c>
      <c r="U8" s="283" t="s">
        <v>1</v>
      </c>
      <c r="V8" s="283"/>
      <c r="W8" s="283"/>
      <c r="X8" s="283"/>
      <c r="Y8" s="283"/>
      <c r="Z8" s="1" t="s">
        <v>46</v>
      </c>
      <c r="AA8" s="1" t="s">
        <v>0</v>
      </c>
    </row>
    <row r="9" spans="1:16" ht="12.75">
      <c r="A9" s="22">
        <f>MAX(A10:A10)</f>
        <v>0</v>
      </c>
      <c r="B9" s="209"/>
      <c r="C9" s="67"/>
      <c r="D9" s="4"/>
      <c r="E9" s="4"/>
      <c r="F9" s="4"/>
      <c r="G9" s="5"/>
      <c r="H9" s="5"/>
      <c r="I9" s="5"/>
      <c r="J9" s="63"/>
      <c r="K9" s="6" t="s">
        <v>4</v>
      </c>
      <c r="L9" s="62" t="s">
        <v>4</v>
      </c>
      <c r="M9" s="12"/>
      <c r="N9" s="57" t="s">
        <v>3</v>
      </c>
      <c r="O9" s="58"/>
      <c r="P9" s="61"/>
    </row>
    <row r="10" spans="1:27" ht="158.25" thickBot="1">
      <c r="A10" s="23" t="str">
        <f>IF(B10&lt;&gt;0,$B$2,"")</f>
        <v>STAFF DEL SINDACO</v>
      </c>
      <c r="B10" s="55" t="s">
        <v>103</v>
      </c>
      <c r="C10" s="60" t="s">
        <v>106</v>
      </c>
      <c r="D10" s="3" t="s">
        <v>104</v>
      </c>
      <c r="E10" s="54" t="s">
        <v>105</v>
      </c>
      <c r="F10" s="186">
        <v>1</v>
      </c>
      <c r="G10" s="11" t="s">
        <v>53</v>
      </c>
      <c r="H10" s="11" t="s">
        <v>54</v>
      </c>
      <c r="I10" s="11" t="s">
        <v>53</v>
      </c>
      <c r="J10" s="11" t="s">
        <v>55</v>
      </c>
      <c r="K10" s="3">
        <f>Z10</f>
        <v>50</v>
      </c>
      <c r="L10" s="3">
        <f>$AA10</f>
        <v>50</v>
      </c>
      <c r="M10" s="13">
        <f>K10*$F$2</f>
        <v>0</v>
      </c>
      <c r="N10" s="69"/>
      <c r="O10" s="70">
        <f>(N10*L10)/100</f>
        <v>0</v>
      </c>
      <c r="P10" s="240"/>
      <c r="U10" s="115">
        <f>IF(G10="A",5,(IF(G10="M",3,(IF(G10="B",1,"")))))</f>
        <v>5</v>
      </c>
      <c r="V10" s="115">
        <f>IF(H10="A",3,(IF(H10="M",2,IF(H10="b",1,""))))</f>
        <v>2</v>
      </c>
      <c r="W10" s="115">
        <f>IF(I10="A",5,(IF(I10="M",3,IF(I10="B",1,""))))</f>
        <v>5</v>
      </c>
      <c r="X10" s="115">
        <f>IF(J10="A",5,(IF(J10="M",3,IF(J10="B",1,""))))</f>
        <v>1</v>
      </c>
      <c r="Y10" s="208">
        <f>F10</f>
        <v>1</v>
      </c>
      <c r="Z10" s="59">
        <f>PRODUCT(U10:Y10)</f>
        <v>50</v>
      </c>
      <c r="AA10" s="59">
        <f>PRODUCT(U10:X10)</f>
        <v>50</v>
      </c>
    </row>
    <row r="11" spans="1:16" ht="16.5" customHeight="1" thickBot="1">
      <c r="A11" s="22" t="s">
        <v>40</v>
      </c>
      <c r="B11" s="17">
        <f>COUNTA(B10:B10)</f>
        <v>1</v>
      </c>
      <c r="C11" s="18"/>
      <c r="D11" s="18"/>
      <c r="E11" s="18"/>
      <c r="F11" s="187">
        <f>SUM(F10:F10)</f>
        <v>1</v>
      </c>
      <c r="G11" s="19"/>
      <c r="H11" s="19"/>
      <c r="I11" s="19"/>
      <c r="J11" s="19"/>
      <c r="K11" s="20">
        <f>SUM(K10:K10)</f>
        <v>50</v>
      </c>
      <c r="L11" s="20">
        <f>SUM(L10:L10)</f>
        <v>50</v>
      </c>
      <c r="M11" s="21">
        <f>SUM(M10:M10)</f>
        <v>0</v>
      </c>
      <c r="N11" s="73"/>
      <c r="O11" s="70">
        <f>SUM(O10:O10)</f>
        <v>0</v>
      </c>
      <c r="P11" s="74"/>
    </row>
    <row r="12" spans="1:12" ht="6.75" customHeight="1">
      <c r="A12" s="22" t="s">
        <v>40</v>
      </c>
      <c r="B12" s="2"/>
      <c r="C12" s="2"/>
      <c r="D12" s="2"/>
      <c r="E12" s="2"/>
      <c r="F12" s="2"/>
      <c r="G12" s="2"/>
      <c r="H12" s="2"/>
      <c r="I12" s="2"/>
      <c r="J12" s="2"/>
      <c r="K12" s="2"/>
      <c r="L12" s="2"/>
    </row>
    <row r="13" spans="1:12" ht="12.75">
      <c r="A13" s="22" t="s">
        <v>40</v>
      </c>
      <c r="B13" s="2"/>
      <c r="C13" s="2"/>
      <c r="D13" s="2"/>
      <c r="E13" s="2"/>
      <c r="F13" s="2"/>
      <c r="G13" s="2"/>
      <c r="H13" s="2"/>
      <c r="I13" s="2"/>
      <c r="J13" s="2"/>
      <c r="K13" s="2"/>
      <c r="L13" s="2"/>
    </row>
    <row r="14" spans="1:8" ht="12.75">
      <c r="A14" s="22" t="s">
        <v>40</v>
      </c>
      <c r="B14" s="77"/>
      <c r="C14" s="77"/>
      <c r="D14" s="77"/>
      <c r="E14" s="77"/>
      <c r="F14" s="2"/>
      <c r="G14" s="2"/>
      <c r="H14" s="2"/>
    </row>
    <row r="15" spans="1:8" ht="25.5" customHeight="1">
      <c r="A15" s="22" t="s">
        <v>40</v>
      </c>
      <c r="B15" s="78" t="s">
        <v>6</v>
      </c>
      <c r="C15" s="76"/>
      <c r="D15" s="76"/>
      <c r="E15" s="188">
        <f>IF(L11&gt;0,O11/L11,"0")</f>
        <v>0</v>
      </c>
      <c r="F15" s="75"/>
      <c r="G15" s="2"/>
      <c r="H15" s="2"/>
    </row>
    <row r="16" spans="1:12" ht="12.75">
      <c r="A16" s="22"/>
      <c r="B16" s="2"/>
      <c r="C16" s="2"/>
      <c r="D16" s="2"/>
      <c r="E16" s="2"/>
      <c r="F16" s="2"/>
      <c r="G16" s="2"/>
      <c r="H16" s="2"/>
      <c r="I16" s="2"/>
      <c r="J16" s="2"/>
      <c r="K16" s="2"/>
      <c r="L16" s="2"/>
    </row>
    <row r="20" ht="12.75">
      <c r="E20" s="79"/>
    </row>
  </sheetData>
  <sheetProtection/>
  <mergeCells count="2">
    <mergeCell ref="U8:Y8"/>
    <mergeCell ref="G7:O7"/>
  </mergeCells>
  <conditionalFormatting sqref="B10:D10">
    <cfRule type="cellIs" priority="2" dxfId="75" operator="notEqual" stopIfTrue="1">
      <formula>0</formula>
    </cfRule>
  </conditionalFormatting>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3.xml><?xml version="1.0" encoding="utf-8"?>
<worksheet xmlns="http://schemas.openxmlformats.org/spreadsheetml/2006/main" xmlns:r="http://schemas.openxmlformats.org/officeDocument/2006/relationships">
  <sheetPr codeName="Foglio13">
    <pageSetUpPr fitToPage="1"/>
  </sheetPr>
  <dimension ref="A1:AA27"/>
  <sheetViews>
    <sheetView zoomScale="70" zoomScaleNormal="70" zoomScalePageLayoutView="0" workbookViewId="0" topLeftCell="A1">
      <pane ySplit="9" topLeftCell="A16" activePane="bottomLeft" state="frozen"/>
      <selection pane="topLeft" activeCell="D26" sqref="D26"/>
      <selection pane="bottomLeft" activeCell="I16" sqref="I16"/>
    </sheetView>
  </sheetViews>
  <sheetFormatPr defaultColWidth="9.140625" defaultRowHeight="12.75"/>
  <cols>
    <col min="1" max="1" width="0.13671875" style="24" customWidth="1"/>
    <col min="2" max="2" width="63.57421875" style="56" customWidth="1"/>
    <col min="3" max="3" width="19.140625" style="56" customWidth="1"/>
    <col min="4" max="4" width="43.421875" style="56" customWidth="1"/>
    <col min="5" max="5" width="37.7109375" style="56" customWidth="1"/>
    <col min="6" max="6" width="8.7109375" style="56" bestFit="1" customWidth="1"/>
    <col min="7" max="8" width="7.57421875" style="56" customWidth="1"/>
    <col min="9" max="10" width="8.00390625" style="56" customWidth="1"/>
    <col min="11" max="11" width="9.140625" style="56" hidden="1" customWidth="1"/>
    <col min="12" max="12" width="9.140625" style="56" customWidth="1"/>
    <col min="13" max="13" width="15.7109375" style="56" hidden="1" customWidth="1"/>
    <col min="14" max="14" width="11.57421875" style="56" customWidth="1"/>
    <col min="15" max="15" width="9.140625" style="56" customWidth="1"/>
    <col min="16" max="16" width="45.7109375" style="56" customWidth="1"/>
    <col min="17" max="20" width="9.140625" style="56" customWidth="1"/>
    <col min="21" max="24" width="2.421875" style="56" hidden="1" customWidth="1"/>
    <col min="25" max="25" width="4.57421875" style="56" hidden="1" customWidth="1"/>
    <col min="26" max="26" width="6.421875" style="56" hidden="1" customWidth="1"/>
    <col min="27" max="27" width="9.140625" style="56" hidden="1" customWidth="1"/>
    <col min="28" max="16384" width="9.140625" style="56" customWidth="1"/>
  </cols>
  <sheetData>
    <row r="1" spans="1:12" s="29" customFormat="1" ht="15" thickBot="1">
      <c r="A1" s="25"/>
      <c r="B1" s="34" t="s">
        <v>7</v>
      </c>
      <c r="C1" s="26"/>
      <c r="E1" s="27" t="s">
        <v>8</v>
      </c>
      <c r="F1" s="28"/>
      <c r="G1" s="26"/>
      <c r="H1" s="26"/>
      <c r="I1" s="26"/>
      <c r="J1" s="26"/>
      <c r="K1" s="26"/>
      <c r="L1" s="26"/>
    </row>
    <row r="2" spans="1:12" s="29" customFormat="1" ht="15" thickBot="1">
      <c r="A2" s="25"/>
      <c r="B2" s="68" t="str">
        <f>PROG!C15</f>
        <v>SEGRETARIO COMUNALE</v>
      </c>
      <c r="C2" s="26"/>
      <c r="E2" s="27" t="s">
        <v>9</v>
      </c>
      <c r="F2" s="30">
        <f>IF(K18&gt;0,F1/K18,0)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PROG!E15</f>
        <v>DOTT.SSA NASI CHIARA ANGELA</v>
      </c>
      <c r="C4" s="33"/>
      <c r="D4" s="31"/>
      <c r="E4" s="32"/>
      <c r="F4" s="26"/>
      <c r="G4" s="26"/>
      <c r="H4" s="26"/>
      <c r="I4" s="26"/>
      <c r="J4" s="26"/>
      <c r="K4" s="26"/>
      <c r="L4" s="26"/>
      <c r="U4" s="29" t="s">
        <v>53</v>
      </c>
      <c r="V4" s="29" t="s">
        <v>54</v>
      </c>
      <c r="W4" s="29" t="s">
        <v>55</v>
      </c>
    </row>
    <row r="5" spans="1:23" s="29" customFormat="1" ht="15" thickBot="1">
      <c r="A5" s="25"/>
      <c r="B5" s="34" t="str">
        <f>"CATEGORIA:                          "&amp;PROG!G15</f>
        <v>CATEGORIA:                          FASCIA B</v>
      </c>
      <c r="C5" s="33"/>
      <c r="D5" s="31"/>
      <c r="E5" s="32"/>
      <c r="F5" s="26"/>
      <c r="G5" s="26"/>
      <c r="H5" s="26"/>
      <c r="I5" s="26"/>
      <c r="J5" s="26"/>
      <c r="K5" s="26"/>
      <c r="L5" s="26"/>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COUNTA(B10:B17)</f>
        <v>8</v>
      </c>
      <c r="B8" s="60" t="s">
        <v>2</v>
      </c>
      <c r="C8" s="216" t="s">
        <v>98</v>
      </c>
      <c r="D8" s="10" t="s">
        <v>48</v>
      </c>
      <c r="E8" s="112" t="s">
        <v>49</v>
      </c>
      <c r="F8" s="174" t="s">
        <v>75</v>
      </c>
      <c r="G8" s="250" t="s">
        <v>76</v>
      </c>
      <c r="H8" s="250" t="s">
        <v>47</v>
      </c>
      <c r="I8" s="250" t="s">
        <v>77</v>
      </c>
      <c r="J8" s="250" t="s">
        <v>78</v>
      </c>
      <c r="K8" s="251" t="s">
        <v>46</v>
      </c>
      <c r="L8" s="252" t="s">
        <v>50</v>
      </c>
      <c r="M8" s="253" t="s">
        <v>10</v>
      </c>
      <c r="N8" s="254" t="s">
        <v>81</v>
      </c>
      <c r="O8" s="255" t="s">
        <v>5</v>
      </c>
      <c r="P8" s="60" t="s">
        <v>95</v>
      </c>
      <c r="U8" s="283" t="s">
        <v>1</v>
      </c>
      <c r="V8" s="283"/>
      <c r="W8" s="283"/>
      <c r="X8" s="283"/>
      <c r="Y8" s="283"/>
      <c r="Z8" s="1" t="s">
        <v>46</v>
      </c>
      <c r="AA8" s="1" t="s">
        <v>0</v>
      </c>
    </row>
    <row r="9" spans="1:16" ht="12.75">
      <c r="A9" s="22">
        <f>MAX(A10:A17)</f>
        <v>0</v>
      </c>
      <c r="B9" s="218"/>
      <c r="C9" s="67"/>
      <c r="D9" s="4"/>
      <c r="E9" s="4"/>
      <c r="F9" s="4"/>
      <c r="G9" s="5"/>
      <c r="H9" s="5"/>
      <c r="I9" s="5"/>
      <c r="J9" s="63"/>
      <c r="K9" s="6" t="s">
        <v>4</v>
      </c>
      <c r="L9" s="62" t="s">
        <v>4</v>
      </c>
      <c r="M9" s="12"/>
      <c r="N9" s="57" t="s">
        <v>3</v>
      </c>
      <c r="O9" s="58"/>
      <c r="P9" s="61"/>
    </row>
    <row r="10" spans="1:27" ht="132.75" customHeight="1">
      <c r="A10" s="23" t="str">
        <f aca="true" t="shared" si="0" ref="A10:A17">IF(B10&lt;&gt;0,$B$2,"")</f>
        <v>SEGRETARIO COMUNALE</v>
      </c>
      <c r="B10" s="242" t="s">
        <v>127</v>
      </c>
      <c r="C10" s="3" t="s">
        <v>100</v>
      </c>
      <c r="D10" s="3" t="s">
        <v>136</v>
      </c>
      <c r="E10" s="54" t="s">
        <v>101</v>
      </c>
      <c r="F10" s="249">
        <v>0.125</v>
      </c>
      <c r="G10" s="11" t="s">
        <v>54</v>
      </c>
      <c r="H10" s="11" t="s">
        <v>54</v>
      </c>
      <c r="I10" s="11" t="s">
        <v>55</v>
      </c>
      <c r="J10" s="11" t="s">
        <v>55</v>
      </c>
      <c r="K10" s="3">
        <f aca="true" t="shared" si="1" ref="K10:K17">Z10</f>
        <v>0.75</v>
      </c>
      <c r="L10" s="3">
        <f aca="true" t="shared" si="2" ref="L10:L17">$AA10</f>
        <v>6</v>
      </c>
      <c r="M10" s="13">
        <f aca="true" t="shared" si="3" ref="M10:M17">K10*$F$2</f>
        <v>0</v>
      </c>
      <c r="N10" s="69"/>
      <c r="O10" s="70">
        <f>(N10*L10)/100</f>
        <v>0</v>
      </c>
      <c r="P10" s="240"/>
      <c r="U10" s="115">
        <f>IF(G10="A",5,(IF(G10="M",3,(IF(G10="B",1,"")))))</f>
        <v>3</v>
      </c>
      <c r="V10" s="115">
        <f>IF(H10="A",3,(IF(H10="M",2,IF(H10="b",1,""))))</f>
        <v>2</v>
      </c>
      <c r="W10" s="115">
        <f>IF(I10="A",5,(IF(I10="M",3,IF(I10="B",1,""))))</f>
        <v>1</v>
      </c>
      <c r="X10" s="115">
        <f>IF(J10="A",5,(IF(J10="M",3,IF(J10="B",1,""))))</f>
        <v>1</v>
      </c>
      <c r="Y10" s="208">
        <f>F10</f>
        <v>0.125</v>
      </c>
      <c r="Z10" s="59">
        <f aca="true" t="shared" si="4" ref="Z10:Z17">PRODUCT(U10:Y10)</f>
        <v>0.75</v>
      </c>
      <c r="AA10" s="59">
        <f aca="true" t="shared" si="5" ref="AA10:AA17">PRODUCT(U10:X10)</f>
        <v>6</v>
      </c>
    </row>
    <row r="11" spans="1:27" ht="264.75" customHeight="1">
      <c r="A11" s="23" t="str">
        <f t="shared" si="0"/>
        <v>SEGRETARIO COMUNALE</v>
      </c>
      <c r="B11" s="242" t="s">
        <v>128</v>
      </c>
      <c r="C11" s="3" t="s">
        <v>100</v>
      </c>
      <c r="D11" s="54" t="s">
        <v>138</v>
      </c>
      <c r="E11" s="54" t="s">
        <v>137</v>
      </c>
      <c r="F11" s="249">
        <v>0.125</v>
      </c>
      <c r="G11" s="11" t="s">
        <v>54</v>
      </c>
      <c r="H11" s="11" t="s">
        <v>53</v>
      </c>
      <c r="I11" s="11" t="s">
        <v>53</v>
      </c>
      <c r="J11" s="11" t="s">
        <v>55</v>
      </c>
      <c r="K11" s="3">
        <f t="shared" si="1"/>
        <v>5.625</v>
      </c>
      <c r="L11" s="3">
        <f t="shared" si="2"/>
        <v>45</v>
      </c>
      <c r="M11" s="13">
        <f t="shared" si="3"/>
        <v>0</v>
      </c>
      <c r="N11" s="71"/>
      <c r="O11" s="70">
        <f aca="true" t="shared" si="6" ref="O11:O17">(N11*L11)/100</f>
        <v>0</v>
      </c>
      <c r="P11" s="240"/>
      <c r="U11" s="115">
        <f aca="true" t="shared" si="7" ref="U11:U17">IF(G11="A",5,(IF(G11="M",3,(IF(G11="B",1,"")))))</f>
        <v>3</v>
      </c>
      <c r="V11" s="115">
        <f aca="true" t="shared" si="8" ref="V11:V17">IF(H11="A",3,(IF(H11="M",2,IF(H11="b",1,""))))</f>
        <v>3</v>
      </c>
      <c r="W11" s="115">
        <f aca="true" t="shared" si="9" ref="W11:W17">IF(I11="A",5,(IF(I11="M",3,IF(I11="B",1,""))))</f>
        <v>5</v>
      </c>
      <c r="X11" s="115">
        <f aca="true" t="shared" si="10" ref="X11:X17">IF(J11="A",5,(IF(J11="M",3,IF(J11="B",1,""))))</f>
        <v>1</v>
      </c>
      <c r="Y11" s="208">
        <f aca="true" t="shared" si="11" ref="Y11:Y17">F11</f>
        <v>0.125</v>
      </c>
      <c r="Z11" s="59">
        <f t="shared" si="4"/>
        <v>5.625</v>
      </c>
      <c r="AA11" s="59">
        <f t="shared" si="5"/>
        <v>45</v>
      </c>
    </row>
    <row r="12" spans="1:27" ht="131.25" customHeight="1">
      <c r="A12" s="23" t="str">
        <f t="shared" si="0"/>
        <v>SEGRETARIO COMUNALE</v>
      </c>
      <c r="B12" s="242" t="s">
        <v>129</v>
      </c>
      <c r="C12" s="3" t="s">
        <v>100</v>
      </c>
      <c r="D12" s="54" t="s">
        <v>140</v>
      </c>
      <c r="E12" s="54" t="s">
        <v>141</v>
      </c>
      <c r="F12" s="249">
        <v>0.125</v>
      </c>
      <c r="G12" s="11" t="s">
        <v>53</v>
      </c>
      <c r="H12" s="11" t="s">
        <v>54</v>
      </c>
      <c r="I12" s="11" t="s">
        <v>54</v>
      </c>
      <c r="J12" s="11" t="s">
        <v>54</v>
      </c>
      <c r="K12" s="3">
        <f t="shared" si="1"/>
        <v>11.25</v>
      </c>
      <c r="L12" s="3">
        <f t="shared" si="2"/>
        <v>90</v>
      </c>
      <c r="M12" s="13">
        <f t="shared" si="3"/>
        <v>0</v>
      </c>
      <c r="N12" s="71"/>
      <c r="O12" s="70">
        <f t="shared" si="6"/>
        <v>0</v>
      </c>
      <c r="P12" s="240"/>
      <c r="U12" s="115">
        <f t="shared" si="7"/>
        <v>5</v>
      </c>
      <c r="V12" s="115">
        <f t="shared" si="8"/>
        <v>2</v>
      </c>
      <c r="W12" s="115">
        <f t="shared" si="9"/>
        <v>3</v>
      </c>
      <c r="X12" s="115">
        <f t="shared" si="10"/>
        <v>3</v>
      </c>
      <c r="Y12" s="208">
        <f t="shared" si="11"/>
        <v>0.125</v>
      </c>
      <c r="Z12" s="59">
        <f t="shared" si="4"/>
        <v>11.25</v>
      </c>
      <c r="AA12" s="59">
        <f t="shared" si="5"/>
        <v>90</v>
      </c>
    </row>
    <row r="13" spans="1:27" ht="80.25" customHeight="1">
      <c r="A13" s="23" t="str">
        <f t="shared" si="0"/>
        <v>SEGRETARIO COMUNALE</v>
      </c>
      <c r="B13" s="242" t="s">
        <v>130</v>
      </c>
      <c r="C13" s="248" t="s">
        <v>54</v>
      </c>
      <c r="D13" s="3" t="s">
        <v>142</v>
      </c>
      <c r="E13" s="3" t="s">
        <v>143</v>
      </c>
      <c r="F13" s="249">
        <v>0.125</v>
      </c>
      <c r="G13" s="11" t="s">
        <v>53</v>
      </c>
      <c r="H13" s="11" t="s">
        <v>53</v>
      </c>
      <c r="I13" s="11" t="s">
        <v>54</v>
      </c>
      <c r="J13" s="11" t="s">
        <v>55</v>
      </c>
      <c r="K13" s="3">
        <f t="shared" si="1"/>
        <v>5.625</v>
      </c>
      <c r="L13" s="3">
        <f t="shared" si="2"/>
        <v>45</v>
      </c>
      <c r="M13" s="13">
        <f t="shared" si="3"/>
        <v>0</v>
      </c>
      <c r="N13" s="71"/>
      <c r="O13" s="70">
        <f t="shared" si="6"/>
        <v>0</v>
      </c>
      <c r="P13" s="240"/>
      <c r="U13" s="115">
        <f t="shared" si="7"/>
        <v>5</v>
      </c>
      <c r="V13" s="115">
        <f t="shared" si="8"/>
        <v>3</v>
      </c>
      <c r="W13" s="115">
        <f t="shared" si="9"/>
        <v>3</v>
      </c>
      <c r="X13" s="115">
        <f t="shared" si="10"/>
        <v>1</v>
      </c>
      <c r="Y13" s="208">
        <f t="shared" si="11"/>
        <v>0.125</v>
      </c>
      <c r="Z13" s="59">
        <f t="shared" si="4"/>
        <v>5.625</v>
      </c>
      <c r="AA13" s="59">
        <f t="shared" si="5"/>
        <v>45</v>
      </c>
    </row>
    <row r="14" spans="1:27" ht="116.25" customHeight="1">
      <c r="A14" s="23" t="str">
        <f t="shared" si="0"/>
        <v>SEGRETARIO COMUNALE</v>
      </c>
      <c r="B14" s="242" t="s">
        <v>131</v>
      </c>
      <c r="C14" s="248" t="s">
        <v>54</v>
      </c>
      <c r="D14" s="54" t="s">
        <v>370</v>
      </c>
      <c r="E14" s="3" t="s">
        <v>144</v>
      </c>
      <c r="F14" s="249">
        <v>0.125</v>
      </c>
      <c r="G14" s="11" t="s">
        <v>53</v>
      </c>
      <c r="H14" s="11" t="s">
        <v>53</v>
      </c>
      <c r="I14" s="11" t="s">
        <v>54</v>
      </c>
      <c r="J14" s="11" t="s">
        <v>54</v>
      </c>
      <c r="K14" s="3">
        <f t="shared" si="1"/>
        <v>16.875</v>
      </c>
      <c r="L14" s="3">
        <f t="shared" si="2"/>
        <v>135</v>
      </c>
      <c r="M14" s="13">
        <f t="shared" si="3"/>
        <v>0</v>
      </c>
      <c r="N14" s="71"/>
      <c r="O14" s="70">
        <f t="shared" si="6"/>
        <v>0</v>
      </c>
      <c r="P14" s="240"/>
      <c r="U14" s="115">
        <f t="shared" si="7"/>
        <v>5</v>
      </c>
      <c r="V14" s="115">
        <f t="shared" si="8"/>
        <v>3</v>
      </c>
      <c r="W14" s="115">
        <f t="shared" si="9"/>
        <v>3</v>
      </c>
      <c r="X14" s="115">
        <f t="shared" si="10"/>
        <v>3</v>
      </c>
      <c r="Y14" s="208">
        <f t="shared" si="11"/>
        <v>0.125</v>
      </c>
      <c r="Z14" s="59">
        <f t="shared" si="4"/>
        <v>16.875</v>
      </c>
      <c r="AA14" s="59">
        <f t="shared" si="5"/>
        <v>135</v>
      </c>
    </row>
    <row r="15" spans="1:27" ht="80.25" customHeight="1">
      <c r="A15" s="23" t="str">
        <f t="shared" si="0"/>
        <v>SEGRETARIO COMUNALE</v>
      </c>
      <c r="B15" s="242" t="s">
        <v>132</v>
      </c>
      <c r="C15" s="248" t="s">
        <v>100</v>
      </c>
      <c r="D15" s="54" t="s">
        <v>145</v>
      </c>
      <c r="E15" s="3" t="s">
        <v>146</v>
      </c>
      <c r="F15" s="249">
        <v>0.125</v>
      </c>
      <c r="G15" s="11" t="s">
        <v>53</v>
      </c>
      <c r="H15" s="11" t="s">
        <v>53</v>
      </c>
      <c r="I15" s="11" t="s">
        <v>53</v>
      </c>
      <c r="J15" s="11" t="s">
        <v>54</v>
      </c>
      <c r="K15" s="3">
        <f t="shared" si="1"/>
        <v>28.125</v>
      </c>
      <c r="L15" s="3">
        <f t="shared" si="2"/>
        <v>225</v>
      </c>
      <c r="M15" s="13">
        <f t="shared" si="3"/>
        <v>0</v>
      </c>
      <c r="N15" s="71"/>
      <c r="O15" s="70">
        <f t="shared" si="6"/>
        <v>0</v>
      </c>
      <c r="P15" s="240"/>
      <c r="U15" s="115">
        <f t="shared" si="7"/>
        <v>5</v>
      </c>
      <c r="V15" s="115">
        <f t="shared" si="8"/>
        <v>3</v>
      </c>
      <c r="W15" s="115">
        <f t="shared" si="9"/>
        <v>5</v>
      </c>
      <c r="X15" s="115">
        <f t="shared" si="10"/>
        <v>3</v>
      </c>
      <c r="Y15" s="208">
        <f t="shared" si="11"/>
        <v>0.125</v>
      </c>
      <c r="Z15" s="59">
        <f t="shared" si="4"/>
        <v>28.125</v>
      </c>
      <c r="AA15" s="59">
        <f t="shared" si="5"/>
        <v>225</v>
      </c>
    </row>
    <row r="16" spans="1:27" ht="145.5" customHeight="1">
      <c r="A16" s="23"/>
      <c r="B16" s="242" t="s">
        <v>133</v>
      </c>
      <c r="C16" s="248" t="s">
        <v>135</v>
      </c>
      <c r="D16" s="3" t="s">
        <v>147</v>
      </c>
      <c r="E16" s="54" t="s">
        <v>148</v>
      </c>
      <c r="F16" s="249">
        <v>0.125</v>
      </c>
      <c r="G16" s="11" t="s">
        <v>53</v>
      </c>
      <c r="H16" s="11" t="s">
        <v>54</v>
      </c>
      <c r="I16" s="11" t="s">
        <v>54</v>
      </c>
      <c r="J16" s="11" t="s">
        <v>54</v>
      </c>
      <c r="K16" s="3">
        <f t="shared" si="1"/>
        <v>11.25</v>
      </c>
      <c r="L16" s="3">
        <f t="shared" si="2"/>
        <v>90</v>
      </c>
      <c r="M16" s="13">
        <f t="shared" si="3"/>
        <v>0</v>
      </c>
      <c r="N16" s="71"/>
      <c r="O16" s="70">
        <f t="shared" si="6"/>
        <v>0</v>
      </c>
      <c r="P16" s="240"/>
      <c r="U16" s="115">
        <f t="shared" si="7"/>
        <v>5</v>
      </c>
      <c r="V16" s="115">
        <f t="shared" si="8"/>
        <v>2</v>
      </c>
      <c r="W16" s="115">
        <f t="shared" si="9"/>
        <v>3</v>
      </c>
      <c r="X16" s="115">
        <f t="shared" si="10"/>
        <v>3</v>
      </c>
      <c r="Y16" s="208">
        <f t="shared" si="11"/>
        <v>0.125</v>
      </c>
      <c r="Z16" s="59">
        <f t="shared" si="4"/>
        <v>11.25</v>
      </c>
      <c r="AA16" s="59">
        <f t="shared" si="5"/>
        <v>90</v>
      </c>
    </row>
    <row r="17" spans="1:27" ht="118.5" customHeight="1" thickBot="1">
      <c r="A17" s="23" t="str">
        <f t="shared" si="0"/>
        <v>SEGRETARIO COMUNALE</v>
      </c>
      <c r="B17" s="242" t="s">
        <v>134</v>
      </c>
      <c r="C17" s="248" t="s">
        <v>100</v>
      </c>
      <c r="D17" s="3" t="s">
        <v>149</v>
      </c>
      <c r="E17" s="54" t="s">
        <v>101</v>
      </c>
      <c r="F17" s="249">
        <v>0.125</v>
      </c>
      <c r="G17" s="11" t="s">
        <v>54</v>
      </c>
      <c r="H17" s="11" t="s">
        <v>54</v>
      </c>
      <c r="I17" s="11" t="s">
        <v>54</v>
      </c>
      <c r="J17" s="11" t="s">
        <v>54</v>
      </c>
      <c r="K17" s="3">
        <f t="shared" si="1"/>
        <v>6.75</v>
      </c>
      <c r="L17" s="3">
        <f t="shared" si="2"/>
        <v>54</v>
      </c>
      <c r="M17" s="13">
        <f t="shared" si="3"/>
        <v>0</v>
      </c>
      <c r="N17" s="71"/>
      <c r="O17" s="70">
        <f t="shared" si="6"/>
        <v>0</v>
      </c>
      <c r="P17" s="240"/>
      <c r="U17" s="115">
        <f t="shared" si="7"/>
        <v>3</v>
      </c>
      <c r="V17" s="115">
        <f t="shared" si="8"/>
        <v>2</v>
      </c>
      <c r="W17" s="115">
        <f t="shared" si="9"/>
        <v>3</v>
      </c>
      <c r="X17" s="115">
        <f t="shared" si="10"/>
        <v>3</v>
      </c>
      <c r="Y17" s="208">
        <f t="shared" si="11"/>
        <v>0.125</v>
      </c>
      <c r="Z17" s="59">
        <f t="shared" si="4"/>
        <v>6.75</v>
      </c>
      <c r="AA17" s="59">
        <f t="shared" si="5"/>
        <v>54</v>
      </c>
    </row>
    <row r="18" spans="1:16" ht="16.5" customHeight="1" thickBot="1">
      <c r="A18" s="22" t="s">
        <v>40</v>
      </c>
      <c r="B18" s="17">
        <f>COUNTA(B10:B17)</f>
        <v>8</v>
      </c>
      <c r="C18" s="18"/>
      <c r="D18" s="18"/>
      <c r="E18" s="18"/>
      <c r="F18" s="187">
        <f>SUM(F10:F17)</f>
        <v>1</v>
      </c>
      <c r="G18" s="19"/>
      <c r="H18" s="19"/>
      <c r="I18" s="19"/>
      <c r="J18" s="19"/>
      <c r="K18" s="20">
        <f>SUM(K10:K17)</f>
        <v>86.25</v>
      </c>
      <c r="L18" s="20">
        <f>SUM(L10:L17)</f>
        <v>690</v>
      </c>
      <c r="M18" s="21">
        <f>SUM(M10:M17)</f>
        <v>0</v>
      </c>
      <c r="N18" s="73"/>
      <c r="O18" s="70">
        <f>SUM(O10:O17)</f>
        <v>0</v>
      </c>
      <c r="P18" s="74"/>
    </row>
    <row r="19" spans="1:12" ht="6.75" customHeight="1">
      <c r="A19" s="22" t="s">
        <v>40</v>
      </c>
      <c r="B19" s="2"/>
      <c r="C19" s="2"/>
      <c r="D19" s="2"/>
      <c r="E19" s="2"/>
      <c r="F19" s="2"/>
      <c r="G19" s="2"/>
      <c r="H19" s="2"/>
      <c r="I19" s="2"/>
      <c r="J19" s="2"/>
      <c r="K19" s="2"/>
      <c r="L19" s="2"/>
    </row>
    <row r="20" spans="1:12" ht="12.75">
      <c r="A20" s="22" t="s">
        <v>40</v>
      </c>
      <c r="B20" s="2"/>
      <c r="C20" s="2"/>
      <c r="D20" s="2"/>
      <c r="E20" s="2"/>
      <c r="F20" s="2"/>
      <c r="G20" s="2"/>
      <c r="H20" s="2"/>
      <c r="I20" s="2"/>
      <c r="J20" s="2"/>
      <c r="K20" s="2"/>
      <c r="L20" s="2"/>
    </row>
    <row r="21" spans="1:8" ht="12.75">
      <c r="A21" s="22" t="s">
        <v>40</v>
      </c>
      <c r="B21" s="77"/>
      <c r="C21" s="77"/>
      <c r="D21" s="77"/>
      <c r="E21" s="77"/>
      <c r="F21" s="2"/>
      <c r="G21" s="2"/>
      <c r="H21" s="2"/>
    </row>
    <row r="22" spans="1:8" ht="25.5" customHeight="1">
      <c r="A22" s="22" t="s">
        <v>40</v>
      </c>
      <c r="B22" s="78" t="s">
        <v>6</v>
      </c>
      <c r="C22" s="76"/>
      <c r="D22" s="76"/>
      <c r="E22" s="188">
        <f>IF(L18&gt;0,O18/L18,"0")</f>
        <v>0</v>
      </c>
      <c r="F22" s="75"/>
      <c r="G22" s="2"/>
      <c r="H22" s="2"/>
    </row>
    <row r="23" spans="1:12" ht="12.75">
      <c r="A23" s="22"/>
      <c r="B23" s="2"/>
      <c r="C23" s="2"/>
      <c r="D23" s="2"/>
      <c r="E23" s="2"/>
      <c r="F23" s="2"/>
      <c r="G23" s="2"/>
      <c r="H23" s="2"/>
      <c r="I23" s="2"/>
      <c r="J23" s="2"/>
      <c r="K23" s="2"/>
      <c r="L23" s="2"/>
    </row>
    <row r="27" ht="12.75">
      <c r="E27" s="79"/>
    </row>
  </sheetData>
  <sheetProtection/>
  <mergeCells count="2">
    <mergeCell ref="U8:Y8"/>
    <mergeCell ref="G7:O7"/>
  </mergeCells>
  <conditionalFormatting sqref="C13">
    <cfRule type="cellIs" priority="29" dxfId="75" operator="notEqual" stopIfTrue="1">
      <formula>0</formula>
    </cfRule>
  </conditionalFormatting>
  <conditionalFormatting sqref="C13:C17">
    <cfRule type="cellIs" priority="28" dxfId="75" operator="notEqual" stopIfTrue="1">
      <formula>0</formula>
    </cfRule>
  </conditionalFormatting>
  <conditionalFormatting sqref="C14:C15">
    <cfRule type="cellIs" priority="26" dxfId="75" operator="notEqual" stopIfTrue="1">
      <formula>0</formula>
    </cfRule>
  </conditionalFormatting>
  <conditionalFormatting sqref="C15:C17">
    <cfRule type="cellIs" priority="25" dxfId="75" operator="notEqual" stopIfTrue="1">
      <formula>0</formula>
    </cfRule>
  </conditionalFormatting>
  <conditionalFormatting sqref="C15">
    <cfRule type="cellIs" priority="24" dxfId="75" operator="notEqual" stopIfTrue="1">
      <formula>0</formula>
    </cfRule>
  </conditionalFormatting>
  <conditionalFormatting sqref="C16">
    <cfRule type="cellIs" priority="23" dxfId="75" operator="notEqual" stopIfTrue="1">
      <formula>0</formula>
    </cfRule>
  </conditionalFormatting>
  <conditionalFormatting sqref="C16">
    <cfRule type="cellIs" priority="22" dxfId="75" operator="notEqual" stopIfTrue="1">
      <formula>0</formula>
    </cfRule>
  </conditionalFormatting>
  <conditionalFormatting sqref="C13">
    <cfRule type="cellIs" priority="20" dxfId="75" operator="notEqual" stopIfTrue="1">
      <formula>0</formula>
    </cfRule>
  </conditionalFormatting>
  <conditionalFormatting sqref="C13:C15">
    <cfRule type="cellIs" priority="19" dxfId="75" operator="notEqual" stopIfTrue="1">
      <formula>0</formula>
    </cfRule>
  </conditionalFormatting>
  <conditionalFormatting sqref="C14:C15">
    <cfRule type="cellIs" priority="17" dxfId="75" operator="notEqual" stopIfTrue="1">
      <formula>0</formula>
    </cfRule>
  </conditionalFormatting>
  <conditionalFormatting sqref="C14">
    <cfRule type="cellIs" priority="14" dxfId="75" operator="notEqual" stopIfTrue="1">
      <formula>0</formula>
    </cfRule>
  </conditionalFormatting>
  <conditionalFormatting sqref="C14">
    <cfRule type="cellIs" priority="13" dxfId="75" operator="notEqual" stopIfTrue="1">
      <formula>0</formula>
    </cfRule>
  </conditionalFormatting>
  <conditionalFormatting sqref="C17">
    <cfRule type="cellIs" priority="9" dxfId="75" operator="notEqual" stopIfTrue="1">
      <formula>0</formula>
    </cfRule>
  </conditionalFormatting>
  <conditionalFormatting sqref="C17">
    <cfRule type="cellIs" priority="8" dxfId="75" operator="notEqual" stopIfTrue="1">
      <formula>0</formula>
    </cfRule>
  </conditionalFormatting>
  <conditionalFormatting sqref="C10">
    <cfRule type="cellIs" priority="3" dxfId="75" operator="notEqual" stopIfTrue="1">
      <formula>0</formula>
    </cfRule>
  </conditionalFormatting>
  <conditionalFormatting sqref="C17">
    <cfRule type="cellIs" priority="2" dxfId="75" operator="notEqual" stopIfTrue="1">
      <formula>0</formula>
    </cfRule>
  </conditionalFormatting>
  <conditionalFormatting sqref="C17">
    <cfRule type="cellIs" priority="1" dxfId="75" operator="notEqual" stopIfTrue="1">
      <formula>0</formula>
    </cfRule>
  </conditionalFormatting>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4.xml><?xml version="1.0" encoding="utf-8"?>
<worksheet xmlns="http://schemas.openxmlformats.org/spreadsheetml/2006/main" xmlns:r="http://schemas.openxmlformats.org/officeDocument/2006/relationships">
  <sheetPr codeName="Foglio14">
    <pageSetUpPr fitToPage="1"/>
  </sheetPr>
  <dimension ref="A1:AA24"/>
  <sheetViews>
    <sheetView zoomScale="75" zoomScaleNormal="75" zoomScalePageLayoutView="0" workbookViewId="0" topLeftCell="A1">
      <pane ySplit="9" topLeftCell="A13" activePane="bottomLeft" state="frozen"/>
      <selection pane="topLeft" activeCell="D26" sqref="D26"/>
      <selection pane="bottomLeft" activeCell="G7" sqref="G7:O7"/>
    </sheetView>
  </sheetViews>
  <sheetFormatPr defaultColWidth="9.140625" defaultRowHeight="12.75"/>
  <cols>
    <col min="1" max="1" width="0.13671875" style="24" customWidth="1"/>
    <col min="2" max="2" width="57.140625" style="56" customWidth="1"/>
    <col min="3" max="3" width="15.140625" style="56" customWidth="1"/>
    <col min="4" max="4" width="52.00390625" style="56" customWidth="1"/>
    <col min="5" max="5" width="41.00390625" style="56" customWidth="1"/>
    <col min="6" max="6" width="8.7109375" style="56" bestFit="1" customWidth="1"/>
    <col min="7" max="8" width="7.57421875" style="56" customWidth="1"/>
    <col min="9" max="10" width="8.00390625" style="56" customWidth="1"/>
    <col min="11" max="11" width="9.140625" style="56" hidden="1" customWidth="1"/>
    <col min="12" max="12" width="9.140625" style="56" customWidth="1"/>
    <col min="13" max="13" width="15.7109375" style="56" hidden="1" customWidth="1"/>
    <col min="14" max="14" width="11.57421875" style="56" customWidth="1"/>
    <col min="15" max="15" width="9.140625" style="56" customWidth="1"/>
    <col min="16" max="16" width="45.7109375" style="244" customWidth="1"/>
    <col min="17" max="20" width="9.140625" style="56" customWidth="1"/>
    <col min="21" max="24" width="2.421875" style="56" hidden="1" customWidth="1"/>
    <col min="25" max="25" width="4.57421875" style="56" hidden="1" customWidth="1"/>
    <col min="26" max="26" width="6.421875" style="56" hidden="1" customWidth="1"/>
    <col min="27" max="27" width="9.140625" style="56" hidden="1" customWidth="1"/>
    <col min="28" max="16384" width="9.140625" style="56" customWidth="1"/>
  </cols>
  <sheetData>
    <row r="1" spans="1:16" s="29" customFormat="1" ht="15" thickBot="1">
      <c r="A1" s="25"/>
      <c r="B1" s="34" t="s">
        <v>7</v>
      </c>
      <c r="C1" s="26"/>
      <c r="E1" s="27" t="s">
        <v>8</v>
      </c>
      <c r="F1" s="28"/>
      <c r="G1" s="26"/>
      <c r="H1" s="26"/>
      <c r="I1" s="26"/>
      <c r="J1" s="26"/>
      <c r="K1" s="26"/>
      <c r="L1" s="26"/>
      <c r="P1" s="243"/>
    </row>
    <row r="2" spans="1:16" s="29" customFormat="1" ht="15" thickBot="1">
      <c r="A2" s="25"/>
      <c r="B2" s="68" t="str">
        <f>PROG!C16</f>
        <v>SERVIZI GENERALI</v>
      </c>
      <c r="C2" s="26"/>
      <c r="E2" s="27" t="s">
        <v>9</v>
      </c>
      <c r="F2" s="30">
        <f>IF(K15&gt;0,F1/K15,0)</f>
        <v>0</v>
      </c>
      <c r="G2" s="26"/>
      <c r="H2" s="26"/>
      <c r="I2" s="26"/>
      <c r="J2" s="26"/>
      <c r="K2" s="26"/>
      <c r="L2" s="26"/>
      <c r="P2" s="243"/>
    </row>
    <row r="3" spans="1:16" s="29" customFormat="1" ht="15" thickBot="1">
      <c r="A3" s="25"/>
      <c r="B3" s="34" t="s">
        <v>18</v>
      </c>
      <c r="C3" s="26"/>
      <c r="D3" s="31"/>
      <c r="E3" s="32"/>
      <c r="F3" s="26"/>
      <c r="G3" s="26"/>
      <c r="H3" s="26"/>
      <c r="I3" s="26"/>
      <c r="J3" s="26"/>
      <c r="K3" s="26"/>
      <c r="L3" s="26"/>
      <c r="P3" s="243"/>
    </row>
    <row r="4" spans="1:23" s="29" customFormat="1" ht="15" thickBot="1">
      <c r="A4" s="25"/>
      <c r="B4" s="68" t="str">
        <f>PROG!E16</f>
        <v>DOTT.SSA NASI CHIARA ANGELA</v>
      </c>
      <c r="C4" s="33"/>
      <c r="D4" s="31"/>
      <c r="E4" s="32"/>
      <c r="F4" s="26"/>
      <c r="G4" s="26"/>
      <c r="H4" s="26"/>
      <c r="I4" s="26"/>
      <c r="J4" s="26"/>
      <c r="K4" s="26"/>
      <c r="L4" s="26"/>
      <c r="P4" s="243"/>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P5" s="243"/>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COUNTA(B10:B13)</f>
        <v>4</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95</v>
      </c>
      <c r="U8" s="283" t="s">
        <v>1</v>
      </c>
      <c r="V8" s="283"/>
      <c r="W8" s="283"/>
      <c r="X8" s="283"/>
      <c r="Y8" s="283"/>
      <c r="Z8" s="1" t="s">
        <v>46</v>
      </c>
      <c r="AA8" s="1" t="s">
        <v>0</v>
      </c>
    </row>
    <row r="9" spans="1:16" ht="12.75">
      <c r="A9" s="22">
        <f>MAX(A10:A13)</f>
        <v>0</v>
      </c>
      <c r="B9" s="66"/>
      <c r="C9" s="67"/>
      <c r="D9" s="4"/>
      <c r="E9" s="4"/>
      <c r="F9" s="4"/>
      <c r="G9" s="5"/>
      <c r="H9" s="5"/>
      <c r="I9" s="5"/>
      <c r="J9" s="63"/>
      <c r="K9" s="6" t="s">
        <v>4</v>
      </c>
      <c r="L9" s="62" t="s">
        <v>4</v>
      </c>
      <c r="M9" s="12"/>
      <c r="N9" s="57" t="s">
        <v>3</v>
      </c>
      <c r="O9" s="58"/>
      <c r="P9" s="245"/>
    </row>
    <row r="10" spans="1:27" ht="111" customHeight="1">
      <c r="A10" s="23" t="str">
        <f>IF(B10&lt;&gt;0,$B$2,"")</f>
        <v>SERVIZI GENERALI</v>
      </c>
      <c r="B10" s="55" t="s">
        <v>150</v>
      </c>
      <c r="C10" s="239" t="s">
        <v>100</v>
      </c>
      <c r="D10" s="54" t="s">
        <v>154</v>
      </c>
      <c r="E10" s="3" t="s">
        <v>155</v>
      </c>
      <c r="F10" s="249">
        <v>0.2</v>
      </c>
      <c r="G10" s="11" t="s">
        <v>54</v>
      </c>
      <c r="H10" s="11" t="s">
        <v>54</v>
      </c>
      <c r="I10" s="11" t="s">
        <v>54</v>
      </c>
      <c r="J10" s="11" t="s">
        <v>55</v>
      </c>
      <c r="K10" s="3">
        <f>Z10</f>
        <v>3.6</v>
      </c>
      <c r="L10" s="3">
        <f>$AA10</f>
        <v>18</v>
      </c>
      <c r="M10" s="13">
        <f>K10*$F$2</f>
        <v>0</v>
      </c>
      <c r="N10" s="69"/>
      <c r="O10" s="70">
        <f>(N10*L10)/100</f>
        <v>0</v>
      </c>
      <c r="P10" s="240"/>
      <c r="U10" s="115">
        <f>IF(G10="A",5,(IF(G10="M",3,(IF(G10="B",1,"")))))</f>
        <v>3</v>
      </c>
      <c r="V10" s="115">
        <f>IF(H10="A",3,(IF(H10="M",2,IF(H10="b",1,""))))</f>
        <v>2</v>
      </c>
      <c r="W10" s="115">
        <f aca="true" t="shared" si="0" ref="W10:X14">IF(I10="A",5,(IF(I10="M",3,IF(I10="B",1,""))))</f>
        <v>3</v>
      </c>
      <c r="X10" s="115">
        <f t="shared" si="0"/>
        <v>1</v>
      </c>
      <c r="Y10" s="208">
        <f>F10</f>
        <v>0.2</v>
      </c>
      <c r="Z10" s="59">
        <f>PRODUCT(U10:Y10)</f>
        <v>3.6</v>
      </c>
      <c r="AA10" s="59">
        <f>PRODUCT(U10:X10)</f>
        <v>18</v>
      </c>
    </row>
    <row r="11" spans="1:27" ht="80.25" customHeight="1">
      <c r="A11" s="23" t="str">
        <f>IF(B11&lt;&gt;0,$B$2,"")</f>
        <v>SERVIZI GENERALI</v>
      </c>
      <c r="B11" s="55" t="s">
        <v>151</v>
      </c>
      <c r="C11" s="239" t="s">
        <v>100</v>
      </c>
      <c r="D11" s="54" t="s">
        <v>156</v>
      </c>
      <c r="E11" s="3" t="s">
        <v>160</v>
      </c>
      <c r="F11" s="249">
        <v>0.2</v>
      </c>
      <c r="G11" s="11" t="s">
        <v>54</v>
      </c>
      <c r="H11" s="11" t="s">
        <v>55</v>
      </c>
      <c r="I11" s="11" t="s">
        <v>54</v>
      </c>
      <c r="J11" s="11" t="s">
        <v>55</v>
      </c>
      <c r="K11" s="3">
        <f>Z11</f>
        <v>1.8</v>
      </c>
      <c r="L11" s="3">
        <f>$AA11</f>
        <v>9</v>
      </c>
      <c r="M11" s="13">
        <f>K11*$F$2</f>
        <v>0</v>
      </c>
      <c r="N11" s="71"/>
      <c r="O11" s="70">
        <f>(N11*L11)/100</f>
        <v>0</v>
      </c>
      <c r="P11" s="240"/>
      <c r="U11" s="115">
        <f>IF(G11="A",5,(IF(G11="M",3,(IF(G11="B",1,"")))))</f>
        <v>3</v>
      </c>
      <c r="V11" s="115">
        <f>IF(H11="A",3,(IF(H11="M",2,IF(H11="b",1,""))))</f>
        <v>1</v>
      </c>
      <c r="W11" s="115">
        <f t="shared" si="0"/>
        <v>3</v>
      </c>
      <c r="X11" s="115">
        <f t="shared" si="0"/>
        <v>1</v>
      </c>
      <c r="Y11" s="208">
        <f>F11</f>
        <v>0.2</v>
      </c>
      <c r="Z11" s="59">
        <f>PRODUCT(U11:Y11)</f>
        <v>1.8</v>
      </c>
      <c r="AA11" s="59">
        <f>PRODUCT(U11:X11)</f>
        <v>9</v>
      </c>
    </row>
    <row r="12" spans="1:27" ht="80.25" customHeight="1">
      <c r="A12" s="23" t="str">
        <f>IF(B12&lt;&gt;0,$B$2,"")</f>
        <v>SERVIZI GENERALI</v>
      </c>
      <c r="B12" s="55" t="s">
        <v>152</v>
      </c>
      <c r="C12" s="239" t="s">
        <v>54</v>
      </c>
      <c r="D12" s="54" t="s">
        <v>157</v>
      </c>
      <c r="E12" s="3" t="s">
        <v>161</v>
      </c>
      <c r="F12" s="249">
        <v>0.2</v>
      </c>
      <c r="G12" s="11" t="s">
        <v>53</v>
      </c>
      <c r="H12" s="11" t="s">
        <v>54</v>
      </c>
      <c r="I12" s="11" t="s">
        <v>54</v>
      </c>
      <c r="J12" s="11" t="s">
        <v>54</v>
      </c>
      <c r="K12" s="3">
        <f>Z12</f>
        <v>18</v>
      </c>
      <c r="L12" s="3">
        <f>$AA12</f>
        <v>90</v>
      </c>
      <c r="M12" s="13">
        <f>K12*$F$2</f>
        <v>0</v>
      </c>
      <c r="N12" s="71"/>
      <c r="O12" s="70">
        <f>(N12*L12)/100</f>
        <v>0</v>
      </c>
      <c r="P12" s="240"/>
      <c r="U12" s="115">
        <f>IF(G12="A",5,(IF(G12="M",3,(IF(G12="B",1,"")))))</f>
        <v>5</v>
      </c>
      <c r="V12" s="115">
        <f>IF(H12="A",3,(IF(H12="M",2,IF(H12="b",1,""))))</f>
        <v>2</v>
      </c>
      <c r="W12" s="115">
        <f t="shared" si="0"/>
        <v>3</v>
      </c>
      <c r="X12" s="115">
        <f t="shared" si="0"/>
        <v>3</v>
      </c>
      <c r="Y12" s="208">
        <f>F12</f>
        <v>0.2</v>
      </c>
      <c r="Z12" s="59">
        <f>PRODUCT(U12:Y12)</f>
        <v>18</v>
      </c>
      <c r="AA12" s="59">
        <f>PRODUCT(U12:X12)</f>
        <v>90</v>
      </c>
    </row>
    <row r="13" spans="1:27" ht="80.25" customHeight="1">
      <c r="A13" s="23" t="str">
        <f>IF(B13&lt;&gt;0,$B$2,"")</f>
        <v>SERVIZI GENERALI</v>
      </c>
      <c r="B13" s="55" t="s">
        <v>153</v>
      </c>
      <c r="C13" s="239" t="s">
        <v>100</v>
      </c>
      <c r="D13" s="3" t="s">
        <v>158</v>
      </c>
      <c r="E13" s="3" t="s">
        <v>159</v>
      </c>
      <c r="F13" s="249">
        <v>0.2</v>
      </c>
      <c r="G13" s="11" t="s">
        <v>54</v>
      </c>
      <c r="H13" s="11" t="s">
        <v>55</v>
      </c>
      <c r="I13" s="11" t="s">
        <v>54</v>
      </c>
      <c r="J13" s="11" t="s">
        <v>55</v>
      </c>
      <c r="K13" s="3">
        <f>Z13</f>
        <v>1.8</v>
      </c>
      <c r="L13" s="3">
        <f>$AA13</f>
        <v>9</v>
      </c>
      <c r="M13" s="13">
        <f>K13*$F$2</f>
        <v>0</v>
      </c>
      <c r="N13" s="71"/>
      <c r="O13" s="70">
        <f>(N13*L13)/100</f>
        <v>0</v>
      </c>
      <c r="P13" s="240"/>
      <c r="U13" s="115">
        <f>IF(G13="A",5,(IF(G13="M",3,(IF(G13="B",1,"")))))</f>
        <v>3</v>
      </c>
      <c r="V13" s="115">
        <f>IF(H13="A",3,(IF(H13="M",2,IF(H13="b",1,""))))</f>
        <v>1</v>
      </c>
      <c r="W13" s="115">
        <f t="shared" si="0"/>
        <v>3</v>
      </c>
      <c r="X13" s="115">
        <f t="shared" si="0"/>
        <v>1</v>
      </c>
      <c r="Y13" s="208">
        <f>F13</f>
        <v>0.2</v>
      </c>
      <c r="Z13" s="59">
        <f>PRODUCT(U13:Y13)</f>
        <v>1.8</v>
      </c>
      <c r="AA13" s="59">
        <f>PRODUCT(U13:X13)</f>
        <v>9</v>
      </c>
    </row>
    <row r="14" spans="1:27" ht="95.25" customHeight="1" thickBot="1">
      <c r="A14" s="23" t="str">
        <f>IF(B14&lt;&gt;0,'EDILIZIA PRIVATA'!$B$2,"")</f>
        <v>SERVIZIO EDILIZIA PRIVATA</v>
      </c>
      <c r="B14" s="55" t="s">
        <v>240</v>
      </c>
      <c r="C14" s="60" t="s">
        <v>106</v>
      </c>
      <c r="D14" s="54" t="s">
        <v>252</v>
      </c>
      <c r="E14" s="54" t="s">
        <v>253</v>
      </c>
      <c r="F14" s="249">
        <v>0.2</v>
      </c>
      <c r="G14" s="11" t="s">
        <v>54</v>
      </c>
      <c r="H14" s="11" t="s">
        <v>54</v>
      </c>
      <c r="I14" s="11" t="s">
        <v>54</v>
      </c>
      <c r="J14" s="11" t="s">
        <v>54</v>
      </c>
      <c r="K14" s="3">
        <f>Z14</f>
        <v>10.8</v>
      </c>
      <c r="L14" s="3">
        <f>$AA14</f>
        <v>54</v>
      </c>
      <c r="M14" s="13">
        <f>K14*'EDILIZIA PRIVATA'!$F$2</f>
        <v>0</v>
      </c>
      <c r="N14" s="71"/>
      <c r="O14" s="70">
        <f>(N14*L14)/100</f>
        <v>0</v>
      </c>
      <c r="P14" s="3"/>
      <c r="U14" s="115">
        <f>IF(G14="A",5,(IF(G14="M",3,(IF(G14="B",1,"")))))</f>
        <v>3</v>
      </c>
      <c r="V14" s="115">
        <f>IF(H14="A",3,(IF(H14="M",2,IF(H14="b",1,""))))</f>
        <v>2</v>
      </c>
      <c r="W14" s="115">
        <f t="shared" si="0"/>
        <v>3</v>
      </c>
      <c r="X14" s="115">
        <f t="shared" si="0"/>
        <v>3</v>
      </c>
      <c r="Y14" s="208">
        <f>F14</f>
        <v>0.2</v>
      </c>
      <c r="Z14" s="59">
        <f>PRODUCT(U14:Y14)</f>
        <v>10.8</v>
      </c>
      <c r="AA14" s="59">
        <f>PRODUCT(U14:X14)</f>
        <v>54</v>
      </c>
    </row>
    <row r="15" spans="1:16" ht="16.5" customHeight="1" thickBot="1">
      <c r="A15" s="22" t="s">
        <v>40</v>
      </c>
      <c r="B15" s="17">
        <f>COUNTA(B10:B13)</f>
        <v>4</v>
      </c>
      <c r="C15" s="18"/>
      <c r="D15" s="18">
        <f>COUNTA(B10:B14)</f>
        <v>5</v>
      </c>
      <c r="E15" s="18"/>
      <c r="F15" s="187">
        <f>SUM(F10:F14)</f>
        <v>1</v>
      </c>
      <c r="G15" s="19"/>
      <c r="H15" s="19"/>
      <c r="I15" s="19"/>
      <c r="J15" s="19"/>
      <c r="K15" s="20">
        <f>SUM(K10:K13)</f>
        <v>25.2</v>
      </c>
      <c r="L15" s="20">
        <f>SUM(L10:L13)</f>
        <v>126</v>
      </c>
      <c r="M15" s="21">
        <f>SUM(M10:M13)</f>
        <v>0</v>
      </c>
      <c r="N15" s="73"/>
      <c r="O15" s="70">
        <f>SUM(O10:O13)</f>
        <v>0</v>
      </c>
      <c r="P15" s="247"/>
    </row>
    <row r="16" spans="1:12" ht="6.75" customHeight="1">
      <c r="A16" s="22" t="s">
        <v>40</v>
      </c>
      <c r="B16" s="2"/>
      <c r="C16" s="2"/>
      <c r="D16" s="2"/>
      <c r="E16" s="2"/>
      <c r="F16" s="2"/>
      <c r="G16" s="2"/>
      <c r="H16" s="2"/>
      <c r="I16" s="2"/>
      <c r="J16" s="2"/>
      <c r="K16" s="2"/>
      <c r="L16" s="2"/>
    </row>
    <row r="17" spans="1:12" ht="12.75">
      <c r="A17" s="22" t="s">
        <v>40</v>
      </c>
      <c r="B17" s="2"/>
      <c r="C17" s="2"/>
      <c r="D17" s="2"/>
      <c r="E17" s="2"/>
      <c r="F17" s="2"/>
      <c r="G17" s="2"/>
      <c r="H17" s="2"/>
      <c r="I17" s="2"/>
      <c r="J17" s="2"/>
      <c r="K17" s="2"/>
      <c r="L17" s="2"/>
    </row>
    <row r="18" spans="1:8" ht="12.75">
      <c r="A18" s="22" t="s">
        <v>40</v>
      </c>
      <c r="B18" s="77"/>
      <c r="C18" s="77"/>
      <c r="D18" s="77"/>
      <c r="E18" s="77"/>
      <c r="F18" s="2"/>
      <c r="G18" s="2"/>
      <c r="H18" s="2"/>
    </row>
    <row r="19" spans="1:9" ht="25.5" customHeight="1">
      <c r="A19" s="22" t="s">
        <v>40</v>
      </c>
      <c r="B19" s="78" t="s">
        <v>6</v>
      </c>
      <c r="C19" s="76"/>
      <c r="D19" s="76"/>
      <c r="E19" s="188">
        <f>IF(L15&gt;0,O15/L15,"0")</f>
        <v>0</v>
      </c>
      <c r="F19" s="75"/>
      <c r="G19" s="287" t="s">
        <v>97</v>
      </c>
      <c r="H19" s="287"/>
      <c r="I19" s="287"/>
    </row>
    <row r="20" spans="1:12" ht="12.75">
      <c r="A20" s="22"/>
      <c r="B20" s="2"/>
      <c r="C20" s="2"/>
      <c r="D20" s="2"/>
      <c r="E20" s="2"/>
      <c r="F20" s="2"/>
      <c r="G20" s="2"/>
      <c r="H20" s="2"/>
      <c r="I20" s="2"/>
      <c r="J20" s="2"/>
      <c r="K20" s="2"/>
      <c r="L20" s="2"/>
    </row>
    <row r="24" ht="12.75">
      <c r="E24" s="79"/>
    </row>
  </sheetData>
  <sheetProtection/>
  <mergeCells count="3">
    <mergeCell ref="U8:Y8"/>
    <mergeCell ref="G7:O7"/>
    <mergeCell ref="G19:I19"/>
  </mergeCells>
  <conditionalFormatting sqref="C10:C12">
    <cfRule type="cellIs" priority="41" dxfId="75" operator="notEqual" stopIfTrue="1">
      <formula>0</formula>
    </cfRule>
  </conditionalFormatting>
  <conditionalFormatting sqref="C13:C14">
    <cfRule type="cellIs" priority="40" dxfId="75" operator="notEqual" stopIfTrue="1">
      <formula>0</formula>
    </cfRule>
  </conditionalFormatting>
  <conditionalFormatting sqref="C11:C14">
    <cfRule type="cellIs" priority="39" dxfId="75" operator="notEqual" stopIfTrue="1">
      <formula>0</formula>
    </cfRule>
  </conditionalFormatting>
  <conditionalFormatting sqref="C10">
    <cfRule type="cellIs" priority="38" dxfId="75" operator="notEqual" stopIfTrue="1">
      <formula>0</formula>
    </cfRule>
  </conditionalFormatting>
  <conditionalFormatting sqref="C10">
    <cfRule type="cellIs" priority="36" dxfId="75" operator="notEqual" stopIfTrue="1">
      <formula>0</formula>
    </cfRule>
  </conditionalFormatting>
  <conditionalFormatting sqref="C10">
    <cfRule type="cellIs" priority="35" dxfId="75" operator="notEqual" stopIfTrue="1">
      <formula>0</formula>
    </cfRule>
  </conditionalFormatting>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5.xml><?xml version="1.0" encoding="utf-8"?>
<worksheet xmlns="http://schemas.openxmlformats.org/spreadsheetml/2006/main" xmlns:r="http://schemas.openxmlformats.org/officeDocument/2006/relationships">
  <sheetPr codeName="Foglio15">
    <pageSetUpPr fitToPage="1"/>
  </sheetPr>
  <dimension ref="A1:AA31"/>
  <sheetViews>
    <sheetView zoomScale="75" zoomScaleNormal="75" zoomScalePageLayoutView="0" workbookViewId="0" topLeftCell="A1">
      <pane ySplit="9" topLeftCell="A20" activePane="bottomLeft" state="frozen"/>
      <selection pane="topLeft" activeCell="D26" sqref="D26"/>
      <selection pane="bottomLeft" activeCell="J17" sqref="J17"/>
    </sheetView>
  </sheetViews>
  <sheetFormatPr defaultColWidth="9.140625" defaultRowHeight="12.75"/>
  <cols>
    <col min="1" max="1" width="0.5625" style="24" customWidth="1"/>
    <col min="2" max="2" width="57.140625" style="56" customWidth="1"/>
    <col min="3" max="3" width="14.7109375" style="56" customWidth="1"/>
    <col min="4" max="4" width="43.421875" style="56" customWidth="1"/>
    <col min="5" max="5" width="37.7109375" style="56" customWidth="1"/>
    <col min="6" max="6" width="6.57421875" style="56" bestFit="1" customWidth="1"/>
    <col min="7" max="8" width="7.57421875" style="56" customWidth="1"/>
    <col min="9" max="10" width="8.00390625" style="56" customWidth="1"/>
    <col min="11" max="11" width="9.140625" style="56" hidden="1" customWidth="1"/>
    <col min="12" max="12" width="9.140625" style="56" customWidth="1"/>
    <col min="13" max="13" width="15.7109375" style="56" hidden="1" customWidth="1"/>
    <col min="14" max="14" width="11.57421875" style="56" customWidth="1"/>
    <col min="15" max="15" width="9.140625" style="56" customWidth="1"/>
    <col min="16" max="16" width="45.7109375" style="56" customWidth="1"/>
    <col min="17" max="20" width="9.140625" style="56" customWidth="1"/>
    <col min="21" max="24" width="2.421875" style="56" hidden="1" customWidth="1"/>
    <col min="25" max="25" width="4.57421875" style="56" hidden="1" customWidth="1"/>
    <col min="26" max="26" width="6.421875" style="56" hidden="1" customWidth="1"/>
    <col min="27" max="27" width="9.140625" style="56" hidden="1" customWidth="1"/>
    <col min="28" max="16384" width="9.140625" style="56" customWidth="1"/>
  </cols>
  <sheetData>
    <row r="1" spans="1:12" s="29" customFormat="1" ht="15" thickBot="1">
      <c r="A1" s="25"/>
      <c r="B1" s="34" t="s">
        <v>7</v>
      </c>
      <c r="C1" s="26"/>
      <c r="E1" s="27" t="s">
        <v>8</v>
      </c>
      <c r="F1" s="28"/>
      <c r="G1" s="26"/>
      <c r="H1" s="26"/>
      <c r="I1" s="26"/>
      <c r="J1" s="26"/>
      <c r="K1" s="26"/>
      <c r="L1" s="26"/>
    </row>
    <row r="2" spans="1:12" s="29" customFormat="1" ht="15" thickBot="1">
      <c r="A2" s="25"/>
      <c r="B2" s="68" t="str">
        <f>PROG!C17</f>
        <v>SERVIZIO SEGRETERIA ASSISTENZA CULTURA ISTRUZIONE</v>
      </c>
      <c r="C2" s="26"/>
      <c r="E2" s="27" t="s">
        <v>9</v>
      </c>
      <c r="F2" s="30">
        <f>IF(K22&gt;0,F1/K22,0)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PROG!E17</f>
        <v>DOTT.SSA NASI CHIARA ANGELA</v>
      </c>
      <c r="C4" s="33"/>
      <c r="D4" s="31"/>
      <c r="E4" s="32"/>
      <c r="F4" s="26"/>
      <c r="G4" s="26"/>
      <c r="H4" s="26"/>
      <c r="I4" s="26"/>
      <c r="J4" s="26"/>
      <c r="K4" s="26"/>
      <c r="L4" s="26"/>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COUNTA(B10:B21)</f>
        <v>12</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95</v>
      </c>
      <c r="U8" s="283" t="s">
        <v>1</v>
      </c>
      <c r="V8" s="283"/>
      <c r="W8" s="283"/>
      <c r="X8" s="283"/>
      <c r="Y8" s="283"/>
      <c r="Z8" s="1" t="s">
        <v>46</v>
      </c>
      <c r="AA8" s="1" t="s">
        <v>0</v>
      </c>
    </row>
    <row r="9" spans="1:16" ht="21" customHeight="1">
      <c r="A9" s="22" t="e">
        <f>MAX(A10:A21)</f>
        <v>#REF!</v>
      </c>
      <c r="B9" s="66"/>
      <c r="C9" s="67"/>
      <c r="D9" s="4"/>
      <c r="E9" s="4"/>
      <c r="F9" s="4"/>
      <c r="G9" s="5"/>
      <c r="H9" s="5"/>
      <c r="I9" s="5"/>
      <c r="J9" s="63"/>
      <c r="K9" s="6" t="s">
        <v>4</v>
      </c>
      <c r="L9" s="62" t="s">
        <v>4</v>
      </c>
      <c r="M9" s="12"/>
      <c r="N9" s="57" t="s">
        <v>3</v>
      </c>
      <c r="O9" s="58"/>
      <c r="P9" s="61"/>
    </row>
    <row r="10" spans="1:27" ht="225" customHeight="1">
      <c r="A10" s="23" t="e">
        <f>IF(#REF!&lt;&gt;0,$B$2,"")</f>
        <v>#REF!</v>
      </c>
      <c r="B10" s="55" t="s">
        <v>162</v>
      </c>
      <c r="C10" s="239" t="s">
        <v>100</v>
      </c>
      <c r="D10" s="54" t="s">
        <v>173</v>
      </c>
      <c r="E10" s="54" t="s">
        <v>174</v>
      </c>
      <c r="F10" s="186">
        <v>0.25</v>
      </c>
      <c r="G10" s="11" t="s">
        <v>54</v>
      </c>
      <c r="H10" s="11" t="s">
        <v>54</v>
      </c>
      <c r="I10" s="11" t="s">
        <v>53</v>
      </c>
      <c r="J10" s="11" t="s">
        <v>54</v>
      </c>
      <c r="K10" s="3">
        <f aca="true" t="shared" si="0" ref="K10:K21">Z10</f>
        <v>22.5</v>
      </c>
      <c r="L10" s="3">
        <f aca="true" t="shared" si="1" ref="L10:L21">$AA10</f>
        <v>90</v>
      </c>
      <c r="M10" s="13">
        <f aca="true" t="shared" si="2" ref="M10:M21">K10*$F$2</f>
        <v>0</v>
      </c>
      <c r="N10" s="69"/>
      <c r="O10" s="70">
        <f>(N10*L10)/100</f>
        <v>0</v>
      </c>
      <c r="P10" s="240"/>
      <c r="U10" s="115">
        <f>IF(G10="A",5,(IF(G10="M",3,(IF(G10="B",1,"")))))</f>
        <v>3</v>
      </c>
      <c r="V10" s="115">
        <f>IF(H10="A",3,(IF(H10="M",2,IF(H10="b",1,""))))</f>
        <v>2</v>
      </c>
      <c r="W10" s="115">
        <f>IF(I10="A",5,(IF(I10="M",3,IF(I10="B",1,""))))</f>
        <v>5</v>
      </c>
      <c r="X10" s="115">
        <f>IF(J10="A",5,(IF(J10="M",3,IF(J10="B",1,""))))</f>
        <v>3</v>
      </c>
      <c r="Y10" s="208">
        <f>F10</f>
        <v>0.25</v>
      </c>
      <c r="Z10" s="59">
        <f aca="true" t="shared" si="3" ref="Z10:Z21">PRODUCT(U10:Y10)</f>
        <v>22.5</v>
      </c>
      <c r="AA10" s="59">
        <f aca="true" t="shared" si="4" ref="AA10:AA21">PRODUCT(U10:X10)</f>
        <v>90</v>
      </c>
    </row>
    <row r="11" spans="1:27" ht="160.5" customHeight="1">
      <c r="A11" s="23" t="e">
        <f>IF(#REF!&lt;&gt;0,$B$2,"")</f>
        <v>#REF!</v>
      </c>
      <c r="B11" s="55" t="s">
        <v>163</v>
      </c>
      <c r="C11" s="239" t="s">
        <v>100</v>
      </c>
      <c r="D11" s="54" t="s">
        <v>176</v>
      </c>
      <c r="E11" s="54" t="s">
        <v>175</v>
      </c>
      <c r="F11" s="186">
        <v>0.25</v>
      </c>
      <c r="G11" s="11" t="s">
        <v>54</v>
      </c>
      <c r="H11" s="11" t="s">
        <v>54</v>
      </c>
      <c r="I11" s="11" t="s">
        <v>55</v>
      </c>
      <c r="J11" s="11" t="s">
        <v>54</v>
      </c>
      <c r="K11" s="3">
        <f t="shared" si="0"/>
        <v>4.5</v>
      </c>
      <c r="L11" s="3">
        <f t="shared" si="1"/>
        <v>18</v>
      </c>
      <c r="M11" s="13">
        <f t="shared" si="2"/>
        <v>0</v>
      </c>
      <c r="N11" s="71"/>
      <c r="O11" s="70">
        <f aca="true" t="shared" si="5" ref="O11:O21">(N11*L11)/100</f>
        <v>0</v>
      </c>
      <c r="P11" s="240"/>
      <c r="U11" s="115">
        <f aca="true" t="shared" si="6" ref="U11:U21">IF(G11="A",5,(IF(G11="M",3,(IF(G11="B",1,"")))))</f>
        <v>3</v>
      </c>
      <c r="V11" s="115">
        <f aca="true" t="shared" si="7" ref="V11:V21">IF(H11="A",3,(IF(H11="M",2,IF(H11="b",1,""))))</f>
        <v>2</v>
      </c>
      <c r="W11" s="115">
        <f aca="true" t="shared" si="8" ref="W11:W21">IF(I11="A",5,(IF(I11="M",3,IF(I11="B",1,""))))</f>
        <v>1</v>
      </c>
      <c r="X11" s="115">
        <f aca="true" t="shared" si="9" ref="X11:X21">IF(J11="A",5,(IF(J11="M",3,IF(J11="B",1,""))))</f>
        <v>3</v>
      </c>
      <c r="Y11" s="208">
        <f aca="true" t="shared" si="10" ref="Y11:Y21">F11</f>
        <v>0.25</v>
      </c>
      <c r="Z11" s="59">
        <f t="shared" si="3"/>
        <v>4.5</v>
      </c>
      <c r="AA11" s="59">
        <f t="shared" si="4"/>
        <v>18</v>
      </c>
    </row>
    <row r="12" spans="1:27" ht="80.25" customHeight="1">
      <c r="A12" s="23" t="e">
        <f>IF(#REF!&lt;&gt;0,$B$2,"")</f>
        <v>#REF!</v>
      </c>
      <c r="B12" s="55" t="s">
        <v>164</v>
      </c>
      <c r="C12" s="239" t="s">
        <v>100</v>
      </c>
      <c r="D12" s="54" t="s">
        <v>177</v>
      </c>
      <c r="E12" s="240" t="s">
        <v>178</v>
      </c>
      <c r="F12" s="186">
        <v>0.25</v>
      </c>
      <c r="G12" s="11" t="s">
        <v>53</v>
      </c>
      <c r="H12" s="11" t="s">
        <v>54</v>
      </c>
      <c r="I12" s="11" t="s">
        <v>53</v>
      </c>
      <c r="J12" s="11" t="s">
        <v>54</v>
      </c>
      <c r="K12" s="3">
        <f t="shared" si="0"/>
        <v>37.5</v>
      </c>
      <c r="L12" s="3">
        <f t="shared" si="1"/>
        <v>150</v>
      </c>
      <c r="M12" s="13">
        <f t="shared" si="2"/>
        <v>0</v>
      </c>
      <c r="N12" s="71"/>
      <c r="O12" s="70">
        <f t="shared" si="5"/>
        <v>0</v>
      </c>
      <c r="P12" s="240"/>
      <c r="U12" s="115">
        <f t="shared" si="6"/>
        <v>5</v>
      </c>
      <c r="V12" s="115">
        <f t="shared" si="7"/>
        <v>2</v>
      </c>
      <c r="W12" s="115">
        <f t="shared" si="8"/>
        <v>5</v>
      </c>
      <c r="X12" s="115">
        <f t="shared" si="9"/>
        <v>3</v>
      </c>
      <c r="Y12" s="208">
        <f t="shared" si="10"/>
        <v>0.25</v>
      </c>
      <c r="Z12" s="59">
        <f t="shared" si="3"/>
        <v>37.5</v>
      </c>
      <c r="AA12" s="59">
        <f t="shared" si="4"/>
        <v>150</v>
      </c>
    </row>
    <row r="13" spans="1:27" ht="108.75" customHeight="1">
      <c r="A13" s="23" t="e">
        <f>IF(#REF!&lt;&gt;0,$B$2,"")</f>
        <v>#REF!</v>
      </c>
      <c r="B13" s="55" t="s">
        <v>165</v>
      </c>
      <c r="C13" s="239" t="s">
        <v>100</v>
      </c>
      <c r="D13" s="54" t="s">
        <v>180</v>
      </c>
      <c r="E13" s="240" t="s">
        <v>179</v>
      </c>
      <c r="F13" s="186">
        <v>0.25</v>
      </c>
      <c r="G13" s="11" t="s">
        <v>54</v>
      </c>
      <c r="H13" s="11" t="s">
        <v>55</v>
      </c>
      <c r="I13" s="11" t="s">
        <v>54</v>
      </c>
      <c r="J13" s="11" t="s">
        <v>55</v>
      </c>
      <c r="K13" s="3">
        <f t="shared" si="0"/>
        <v>2.25</v>
      </c>
      <c r="L13" s="3">
        <f t="shared" si="1"/>
        <v>9</v>
      </c>
      <c r="M13" s="13">
        <f t="shared" si="2"/>
        <v>0</v>
      </c>
      <c r="N13" s="71"/>
      <c r="O13" s="70">
        <f t="shared" si="5"/>
        <v>0</v>
      </c>
      <c r="P13" s="240"/>
      <c r="U13" s="115">
        <f t="shared" si="6"/>
        <v>3</v>
      </c>
      <c r="V13" s="115">
        <f t="shared" si="7"/>
        <v>1</v>
      </c>
      <c r="W13" s="115">
        <f t="shared" si="8"/>
        <v>3</v>
      </c>
      <c r="X13" s="115">
        <f t="shared" si="9"/>
        <v>1</v>
      </c>
      <c r="Y13" s="208">
        <f t="shared" si="10"/>
        <v>0.25</v>
      </c>
      <c r="Z13" s="59">
        <f t="shared" si="3"/>
        <v>2.25</v>
      </c>
      <c r="AA13" s="59">
        <f t="shared" si="4"/>
        <v>9</v>
      </c>
    </row>
    <row r="14" spans="1:27" ht="252" customHeight="1">
      <c r="A14" s="23" t="e">
        <f>IF(#REF!&lt;&gt;0,$B$2,"")</f>
        <v>#REF!</v>
      </c>
      <c r="B14" s="55" t="s">
        <v>166</v>
      </c>
      <c r="C14" s="239" t="s">
        <v>135</v>
      </c>
      <c r="D14" s="54" t="s">
        <v>182</v>
      </c>
      <c r="E14" s="240" t="s">
        <v>181</v>
      </c>
      <c r="F14" s="186">
        <v>0.25</v>
      </c>
      <c r="G14" s="11" t="s">
        <v>53</v>
      </c>
      <c r="H14" s="11" t="s">
        <v>54</v>
      </c>
      <c r="I14" s="11" t="s">
        <v>54</v>
      </c>
      <c r="J14" s="11" t="s">
        <v>55</v>
      </c>
      <c r="K14" s="3">
        <f t="shared" si="0"/>
        <v>7.5</v>
      </c>
      <c r="L14" s="3">
        <f t="shared" si="1"/>
        <v>30</v>
      </c>
      <c r="M14" s="13">
        <f t="shared" si="2"/>
        <v>0</v>
      </c>
      <c r="N14" s="71"/>
      <c r="O14" s="70">
        <f t="shared" si="5"/>
        <v>0</v>
      </c>
      <c r="P14" s="240"/>
      <c r="U14" s="115">
        <f t="shared" si="6"/>
        <v>5</v>
      </c>
      <c r="V14" s="115">
        <f t="shared" si="7"/>
        <v>2</v>
      </c>
      <c r="W14" s="115">
        <f t="shared" si="8"/>
        <v>3</v>
      </c>
      <c r="X14" s="115">
        <f t="shared" si="9"/>
        <v>1</v>
      </c>
      <c r="Y14" s="208">
        <f t="shared" si="10"/>
        <v>0.25</v>
      </c>
      <c r="Z14" s="59">
        <f t="shared" si="3"/>
        <v>7.5</v>
      </c>
      <c r="AA14" s="59">
        <f t="shared" si="4"/>
        <v>30</v>
      </c>
    </row>
    <row r="15" spans="1:27" ht="135" customHeight="1">
      <c r="A15" s="23" t="e">
        <f>IF(#REF!&lt;&gt;0,$B$2,"")</f>
        <v>#REF!</v>
      </c>
      <c r="B15" s="55" t="s">
        <v>167</v>
      </c>
      <c r="C15" s="239" t="s">
        <v>100</v>
      </c>
      <c r="D15" s="54" t="s">
        <v>183</v>
      </c>
      <c r="E15" s="240" t="s">
        <v>184</v>
      </c>
      <c r="F15" s="186">
        <v>0.25</v>
      </c>
      <c r="G15" s="11" t="s">
        <v>53</v>
      </c>
      <c r="H15" s="11" t="s">
        <v>54</v>
      </c>
      <c r="I15" s="11" t="s">
        <v>54</v>
      </c>
      <c r="J15" s="11" t="s">
        <v>55</v>
      </c>
      <c r="K15" s="3">
        <f t="shared" si="0"/>
        <v>7.5</v>
      </c>
      <c r="L15" s="3">
        <f t="shared" si="1"/>
        <v>30</v>
      </c>
      <c r="M15" s="13">
        <f t="shared" si="2"/>
        <v>0</v>
      </c>
      <c r="N15" s="71"/>
      <c r="O15" s="70">
        <f t="shared" si="5"/>
        <v>0</v>
      </c>
      <c r="P15" s="240"/>
      <c r="U15" s="115">
        <f t="shared" si="6"/>
        <v>5</v>
      </c>
      <c r="V15" s="115">
        <f t="shared" si="7"/>
        <v>2</v>
      </c>
      <c r="W15" s="115">
        <f t="shared" si="8"/>
        <v>3</v>
      </c>
      <c r="X15" s="115">
        <f t="shared" si="9"/>
        <v>1</v>
      </c>
      <c r="Y15" s="208">
        <f t="shared" si="10"/>
        <v>0.25</v>
      </c>
      <c r="Z15" s="59">
        <f t="shared" si="3"/>
        <v>7.5</v>
      </c>
      <c r="AA15" s="59">
        <f t="shared" si="4"/>
        <v>30</v>
      </c>
    </row>
    <row r="16" spans="1:27" ht="212.25" customHeight="1">
      <c r="A16" s="23" t="str">
        <f aca="true" t="shared" si="11" ref="A16:A21">IF(B10&lt;&gt;0,$B$2,"")</f>
        <v>SERVIZIO SEGRETERIA ASSISTENZA CULTURA ISTRUZIONE</v>
      </c>
      <c r="B16" s="55" t="s">
        <v>372</v>
      </c>
      <c r="C16" s="239" t="s">
        <v>100</v>
      </c>
      <c r="D16" s="54" t="s">
        <v>186</v>
      </c>
      <c r="E16" s="240" t="s">
        <v>185</v>
      </c>
      <c r="F16" s="186">
        <v>0.25</v>
      </c>
      <c r="G16" s="11" t="s">
        <v>53</v>
      </c>
      <c r="H16" s="11" t="s">
        <v>54</v>
      </c>
      <c r="I16" s="11" t="s">
        <v>53</v>
      </c>
      <c r="J16" s="11" t="s">
        <v>55</v>
      </c>
      <c r="K16" s="3">
        <f t="shared" si="0"/>
        <v>12.5</v>
      </c>
      <c r="L16" s="3">
        <f t="shared" si="1"/>
        <v>50</v>
      </c>
      <c r="M16" s="13">
        <f t="shared" si="2"/>
        <v>0</v>
      </c>
      <c r="N16" s="71"/>
      <c r="O16" s="70">
        <f t="shared" si="5"/>
        <v>0</v>
      </c>
      <c r="P16" s="240"/>
      <c r="U16" s="115">
        <f t="shared" si="6"/>
        <v>5</v>
      </c>
      <c r="V16" s="115">
        <f t="shared" si="7"/>
        <v>2</v>
      </c>
      <c r="W16" s="115">
        <f t="shared" si="8"/>
        <v>5</v>
      </c>
      <c r="X16" s="115">
        <f t="shared" si="9"/>
        <v>1</v>
      </c>
      <c r="Y16" s="208">
        <f t="shared" si="10"/>
        <v>0.25</v>
      </c>
      <c r="Z16" s="59">
        <f t="shared" si="3"/>
        <v>12.5</v>
      </c>
      <c r="AA16" s="59">
        <f t="shared" si="4"/>
        <v>50</v>
      </c>
    </row>
    <row r="17" spans="1:27" ht="185.25" customHeight="1">
      <c r="A17" s="23" t="s">
        <v>188</v>
      </c>
      <c r="B17" s="55" t="s">
        <v>168</v>
      </c>
      <c r="C17" s="239" t="s">
        <v>100</v>
      </c>
      <c r="D17" s="55" t="s">
        <v>187</v>
      </c>
      <c r="E17" s="241"/>
      <c r="F17" s="186">
        <v>0.25</v>
      </c>
      <c r="G17" s="11" t="s">
        <v>53</v>
      </c>
      <c r="H17" s="11" t="s">
        <v>53</v>
      </c>
      <c r="I17" s="11" t="s">
        <v>53</v>
      </c>
      <c r="J17" s="11" t="s">
        <v>54</v>
      </c>
      <c r="K17" s="3">
        <f t="shared" si="0"/>
        <v>56.25</v>
      </c>
      <c r="L17" s="3">
        <f t="shared" si="1"/>
        <v>225</v>
      </c>
      <c r="M17" s="13">
        <f t="shared" si="2"/>
        <v>0</v>
      </c>
      <c r="N17" s="71"/>
      <c r="O17" s="70">
        <f t="shared" si="5"/>
        <v>0</v>
      </c>
      <c r="P17" s="240"/>
      <c r="U17" s="115">
        <f t="shared" si="6"/>
        <v>5</v>
      </c>
      <c r="V17" s="115">
        <f t="shared" si="7"/>
        <v>3</v>
      </c>
      <c r="W17" s="115">
        <f t="shared" si="8"/>
        <v>5</v>
      </c>
      <c r="X17" s="115">
        <f t="shared" si="9"/>
        <v>3</v>
      </c>
      <c r="Y17" s="208">
        <f t="shared" si="10"/>
        <v>0.25</v>
      </c>
      <c r="Z17" s="59">
        <f t="shared" si="3"/>
        <v>56.25</v>
      </c>
      <c r="AA17" s="59">
        <f t="shared" si="4"/>
        <v>225</v>
      </c>
    </row>
    <row r="18" spans="1:27" ht="80.25" customHeight="1">
      <c r="A18" s="23" t="str">
        <f t="shared" si="11"/>
        <v>SERVIZIO SEGRETERIA ASSISTENZA CULTURA ISTRUZIONE</v>
      </c>
      <c r="B18" s="55" t="s">
        <v>169</v>
      </c>
      <c r="C18" s="239" t="s">
        <v>100</v>
      </c>
      <c r="D18" s="54" t="s">
        <v>189</v>
      </c>
      <c r="E18" s="240" t="s">
        <v>190</v>
      </c>
      <c r="F18" s="186">
        <v>0.25</v>
      </c>
      <c r="G18" s="11" t="s">
        <v>54</v>
      </c>
      <c r="H18" s="11" t="s">
        <v>54</v>
      </c>
      <c r="I18" s="11" t="s">
        <v>54</v>
      </c>
      <c r="J18" s="11" t="s">
        <v>54</v>
      </c>
      <c r="K18" s="3">
        <f t="shared" si="0"/>
        <v>13.5</v>
      </c>
      <c r="L18" s="3">
        <f t="shared" si="1"/>
        <v>54</v>
      </c>
      <c r="M18" s="13">
        <f t="shared" si="2"/>
        <v>0</v>
      </c>
      <c r="N18" s="71"/>
      <c r="O18" s="70">
        <f t="shared" si="5"/>
        <v>0</v>
      </c>
      <c r="P18" s="240"/>
      <c r="U18" s="115">
        <f t="shared" si="6"/>
        <v>3</v>
      </c>
      <c r="V18" s="115">
        <f t="shared" si="7"/>
        <v>2</v>
      </c>
      <c r="W18" s="115">
        <f t="shared" si="8"/>
        <v>3</v>
      </c>
      <c r="X18" s="115">
        <f t="shared" si="9"/>
        <v>3</v>
      </c>
      <c r="Y18" s="208">
        <f t="shared" si="10"/>
        <v>0.25</v>
      </c>
      <c r="Z18" s="59">
        <f t="shared" si="3"/>
        <v>13.5</v>
      </c>
      <c r="AA18" s="59">
        <f t="shared" si="4"/>
        <v>54</v>
      </c>
    </row>
    <row r="19" spans="1:27" ht="183" customHeight="1">
      <c r="A19" s="23" t="str">
        <f t="shared" si="11"/>
        <v>SERVIZIO SEGRETERIA ASSISTENZA CULTURA ISTRUZIONE</v>
      </c>
      <c r="B19" s="55" t="s">
        <v>170</v>
      </c>
      <c r="C19" s="239" t="s">
        <v>135</v>
      </c>
      <c r="D19" s="54" t="s">
        <v>371</v>
      </c>
      <c r="E19" s="240" t="s">
        <v>191</v>
      </c>
      <c r="F19" s="186">
        <v>0.25</v>
      </c>
      <c r="G19" s="11" t="s">
        <v>54</v>
      </c>
      <c r="H19" s="11" t="s">
        <v>54</v>
      </c>
      <c r="I19" s="11" t="s">
        <v>54</v>
      </c>
      <c r="J19" s="11" t="s">
        <v>54</v>
      </c>
      <c r="K19" s="3">
        <f t="shared" si="0"/>
        <v>13.5</v>
      </c>
      <c r="L19" s="3">
        <f t="shared" si="1"/>
        <v>54</v>
      </c>
      <c r="M19" s="13">
        <f t="shared" si="2"/>
        <v>0</v>
      </c>
      <c r="N19" s="71"/>
      <c r="O19" s="70">
        <f t="shared" si="5"/>
        <v>0</v>
      </c>
      <c r="P19" s="240"/>
      <c r="U19" s="115">
        <f t="shared" si="6"/>
        <v>3</v>
      </c>
      <c r="V19" s="115">
        <f t="shared" si="7"/>
        <v>2</v>
      </c>
      <c r="W19" s="115">
        <f t="shared" si="8"/>
        <v>3</v>
      </c>
      <c r="X19" s="115">
        <f t="shared" si="9"/>
        <v>3</v>
      </c>
      <c r="Y19" s="208">
        <f t="shared" si="10"/>
        <v>0.25</v>
      </c>
      <c r="Z19" s="59">
        <f t="shared" si="3"/>
        <v>13.5</v>
      </c>
      <c r="AA19" s="59">
        <f t="shared" si="4"/>
        <v>54</v>
      </c>
    </row>
    <row r="20" spans="1:27" ht="98.25" customHeight="1">
      <c r="A20" s="23" t="str">
        <f t="shared" si="11"/>
        <v>SERVIZIO SEGRETERIA ASSISTENZA CULTURA ISTRUZIONE</v>
      </c>
      <c r="B20" s="55" t="s">
        <v>171</v>
      </c>
      <c r="C20" s="239" t="s">
        <v>100</v>
      </c>
      <c r="D20" s="54" t="s">
        <v>192</v>
      </c>
      <c r="E20" s="240" t="s">
        <v>193</v>
      </c>
      <c r="F20" s="186">
        <v>0.25</v>
      </c>
      <c r="G20" s="11" t="s">
        <v>54</v>
      </c>
      <c r="H20" s="11" t="s">
        <v>54</v>
      </c>
      <c r="I20" s="11" t="s">
        <v>54</v>
      </c>
      <c r="J20" s="11" t="s">
        <v>54</v>
      </c>
      <c r="K20" s="3">
        <f t="shared" si="0"/>
        <v>13.5</v>
      </c>
      <c r="L20" s="3">
        <f t="shared" si="1"/>
        <v>54</v>
      </c>
      <c r="M20" s="13">
        <f t="shared" si="2"/>
        <v>0</v>
      </c>
      <c r="N20" s="71"/>
      <c r="O20" s="70">
        <f t="shared" si="5"/>
        <v>0</v>
      </c>
      <c r="P20" s="3"/>
      <c r="U20" s="115">
        <f t="shared" si="6"/>
        <v>3</v>
      </c>
      <c r="V20" s="115">
        <f t="shared" si="7"/>
        <v>2</v>
      </c>
      <c r="W20" s="115">
        <f t="shared" si="8"/>
        <v>3</v>
      </c>
      <c r="X20" s="115">
        <f t="shared" si="9"/>
        <v>3</v>
      </c>
      <c r="Y20" s="208">
        <f t="shared" si="10"/>
        <v>0.25</v>
      </c>
      <c r="Z20" s="59">
        <f t="shared" si="3"/>
        <v>13.5</v>
      </c>
      <c r="AA20" s="59">
        <f t="shared" si="4"/>
        <v>54</v>
      </c>
    </row>
    <row r="21" spans="1:27" ht="106.5" customHeight="1" thickBot="1">
      <c r="A21" s="23" t="str">
        <f t="shared" si="11"/>
        <v>SERVIZIO SEGRETERIA ASSISTENZA CULTURA ISTRUZIONE</v>
      </c>
      <c r="B21" s="55" t="s">
        <v>172</v>
      </c>
      <c r="C21" s="239" t="s">
        <v>100</v>
      </c>
      <c r="D21" s="54" t="s">
        <v>195</v>
      </c>
      <c r="E21" s="54" t="s">
        <v>194</v>
      </c>
      <c r="F21" s="186">
        <v>0.25</v>
      </c>
      <c r="G21" s="11" t="s">
        <v>53</v>
      </c>
      <c r="H21" s="11" t="s">
        <v>53</v>
      </c>
      <c r="I21" s="11" t="s">
        <v>53</v>
      </c>
      <c r="J21" s="11" t="s">
        <v>54</v>
      </c>
      <c r="K21" s="3">
        <f t="shared" si="0"/>
        <v>56.25</v>
      </c>
      <c r="L21" s="3">
        <f t="shared" si="1"/>
        <v>225</v>
      </c>
      <c r="M21" s="13">
        <f t="shared" si="2"/>
        <v>0</v>
      </c>
      <c r="N21" s="71"/>
      <c r="O21" s="70">
        <f t="shared" si="5"/>
        <v>0</v>
      </c>
      <c r="P21" s="3"/>
      <c r="U21" s="115">
        <f t="shared" si="6"/>
        <v>5</v>
      </c>
      <c r="V21" s="115">
        <f t="shared" si="7"/>
        <v>3</v>
      </c>
      <c r="W21" s="115">
        <f t="shared" si="8"/>
        <v>5</v>
      </c>
      <c r="X21" s="115">
        <f t="shared" si="9"/>
        <v>3</v>
      </c>
      <c r="Y21" s="208">
        <f t="shared" si="10"/>
        <v>0.25</v>
      </c>
      <c r="Z21" s="59">
        <f t="shared" si="3"/>
        <v>56.25</v>
      </c>
      <c r="AA21" s="59">
        <f t="shared" si="4"/>
        <v>225</v>
      </c>
    </row>
    <row r="22" spans="1:16" ht="16.5" customHeight="1" thickBot="1">
      <c r="A22" s="22" t="s">
        <v>40</v>
      </c>
      <c r="B22" s="17">
        <f>COUNTA(B10:B21)</f>
        <v>12</v>
      </c>
      <c r="C22" s="18"/>
      <c r="D22" s="18"/>
      <c r="E22" s="18"/>
      <c r="F22" s="187">
        <f>SUM(F10:F21)</f>
        <v>3</v>
      </c>
      <c r="G22" s="19"/>
      <c r="H22" s="19"/>
      <c r="I22" s="19"/>
      <c r="J22" s="19"/>
      <c r="K22" s="20">
        <f>SUM(K10:K21)</f>
        <v>247.25</v>
      </c>
      <c r="L22" s="20">
        <f>SUM(L10:L21)</f>
        <v>989</v>
      </c>
      <c r="M22" s="21">
        <f>SUM(M10:M21)</f>
        <v>0</v>
      </c>
      <c r="N22" s="73"/>
      <c r="O22" s="70">
        <f>SUM(O10:O21)</f>
        <v>0</v>
      </c>
      <c r="P22" s="74"/>
    </row>
    <row r="23" spans="1:12" ht="6.75" customHeight="1">
      <c r="A23" s="22" t="s">
        <v>40</v>
      </c>
      <c r="B23" s="2"/>
      <c r="C23" s="2"/>
      <c r="D23" s="2"/>
      <c r="E23" s="2"/>
      <c r="F23" s="2"/>
      <c r="G23" s="2"/>
      <c r="H23" s="2"/>
      <c r="I23" s="2"/>
      <c r="J23" s="2"/>
      <c r="K23" s="2"/>
      <c r="L23" s="2"/>
    </row>
    <row r="24" spans="1:12" ht="12.75">
      <c r="A24" s="22" t="s">
        <v>40</v>
      </c>
      <c r="B24" s="2"/>
      <c r="C24" s="2"/>
      <c r="D24" s="2"/>
      <c r="E24" s="2"/>
      <c r="F24" s="2"/>
      <c r="G24" s="2"/>
      <c r="H24" s="2"/>
      <c r="I24" s="2"/>
      <c r="J24" s="2"/>
      <c r="K24" s="2"/>
      <c r="L24" s="2"/>
    </row>
    <row r="25" spans="1:8" ht="12.75">
      <c r="A25" s="22" t="s">
        <v>40</v>
      </c>
      <c r="B25" s="77"/>
      <c r="C25" s="77"/>
      <c r="D25" s="77"/>
      <c r="E25" s="77"/>
      <c r="F25" s="2"/>
      <c r="G25" s="2"/>
      <c r="H25" s="2"/>
    </row>
    <row r="26" spans="1:8" ht="25.5" customHeight="1">
      <c r="A26" s="22" t="s">
        <v>40</v>
      </c>
      <c r="B26" s="78" t="s">
        <v>6</v>
      </c>
      <c r="C26" s="76"/>
      <c r="D26" s="76"/>
      <c r="E26" s="188">
        <f>IF(L22&gt;0,O22/L22,"0")</f>
        <v>0</v>
      </c>
      <c r="F26" s="75"/>
      <c r="G26" s="2"/>
      <c r="H26" s="2"/>
    </row>
    <row r="27" spans="1:12" ht="12.75">
      <c r="A27" s="22"/>
      <c r="B27" s="2"/>
      <c r="C27" s="2"/>
      <c r="D27" s="2"/>
      <c r="E27" s="2"/>
      <c r="F27" s="2"/>
      <c r="G27" s="2"/>
      <c r="H27" s="2"/>
      <c r="I27" s="2"/>
      <c r="J27" s="2"/>
      <c r="K27" s="2"/>
      <c r="L27" s="2"/>
    </row>
    <row r="30" spans="2:5" ht="54" customHeight="1">
      <c r="B30" s="288" t="s">
        <v>96</v>
      </c>
      <c r="C30" s="288"/>
      <c r="D30" s="288"/>
      <c r="E30" s="188"/>
    </row>
    <row r="31" ht="12.75">
      <c r="E31" s="79"/>
    </row>
  </sheetData>
  <sheetProtection/>
  <mergeCells count="3">
    <mergeCell ref="U8:Y8"/>
    <mergeCell ref="G7:O7"/>
    <mergeCell ref="B30:D30"/>
  </mergeCells>
  <conditionalFormatting sqref="C10">
    <cfRule type="cellIs" priority="7" dxfId="75" operator="notEqual" stopIfTrue="1">
      <formula>0</formula>
    </cfRule>
  </conditionalFormatting>
  <conditionalFormatting sqref="C10">
    <cfRule type="cellIs" priority="4" dxfId="75" operator="notEqual" stopIfTrue="1">
      <formula>0</formula>
    </cfRule>
  </conditionalFormatting>
  <conditionalFormatting sqref="C11:C21">
    <cfRule type="cellIs" priority="2" dxfId="75" operator="notEqual" stopIfTrue="1">
      <formula>0</formula>
    </cfRule>
  </conditionalFormatting>
  <conditionalFormatting sqref="C11:C21">
    <cfRule type="cellIs" priority="1" dxfId="75" operator="notEqual" stopIfTrue="1">
      <formula>0</formula>
    </cfRule>
  </conditionalFormatting>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6.xml><?xml version="1.0" encoding="utf-8"?>
<worksheet xmlns="http://schemas.openxmlformats.org/spreadsheetml/2006/main" xmlns:r="http://schemas.openxmlformats.org/officeDocument/2006/relationships">
  <sheetPr codeName="Foglio16">
    <pageSetUpPr fitToPage="1"/>
  </sheetPr>
  <dimension ref="A1:AA27"/>
  <sheetViews>
    <sheetView zoomScale="80" zoomScaleNormal="80" zoomScalePageLayoutView="0" workbookViewId="0" topLeftCell="A1">
      <pane ySplit="9" topLeftCell="A16" activePane="bottomLeft" state="frozen"/>
      <selection pane="topLeft" activeCell="D26" sqref="D26"/>
      <selection pane="bottomLeft" activeCell="G17" sqref="G17"/>
    </sheetView>
  </sheetViews>
  <sheetFormatPr defaultColWidth="9.140625" defaultRowHeight="12.75"/>
  <cols>
    <col min="1" max="1" width="0.13671875" style="24" customWidth="1"/>
    <col min="2" max="2" width="57.140625" style="56" customWidth="1"/>
    <col min="3" max="3" width="13.8515625" style="56" customWidth="1"/>
    <col min="4" max="4" width="43.421875" style="56" customWidth="1"/>
    <col min="5" max="5" width="37.7109375" style="56" customWidth="1"/>
    <col min="6" max="6" width="8.421875" style="56" customWidth="1"/>
    <col min="7" max="8" width="7.57421875" style="56" customWidth="1"/>
    <col min="9" max="10" width="8.00390625" style="56" customWidth="1"/>
    <col min="11" max="11" width="9.140625" style="56" hidden="1" customWidth="1"/>
    <col min="12" max="12" width="9.140625" style="56" customWidth="1"/>
    <col min="13" max="13" width="15.7109375" style="56" hidden="1" customWidth="1"/>
    <col min="14" max="14" width="11.57421875" style="56" customWidth="1"/>
    <col min="15" max="15" width="9.140625" style="56" customWidth="1"/>
    <col min="16" max="16" width="45.7109375" style="244" customWidth="1"/>
    <col min="17" max="20" width="9.140625" style="56" customWidth="1"/>
    <col min="21" max="24" width="2.421875" style="56" hidden="1" customWidth="1"/>
    <col min="25" max="25" width="4.57421875" style="56" hidden="1" customWidth="1"/>
    <col min="26" max="26" width="6.421875" style="56" hidden="1" customWidth="1"/>
    <col min="27" max="27" width="9.140625" style="56" hidden="1" customWidth="1"/>
    <col min="28" max="16384" width="9.140625" style="56" customWidth="1"/>
  </cols>
  <sheetData>
    <row r="1" spans="1:16" s="29" customFormat="1" ht="15" thickBot="1">
      <c r="A1" s="25"/>
      <c r="B1" s="34" t="s">
        <v>7</v>
      </c>
      <c r="C1" s="26"/>
      <c r="E1" s="27" t="s">
        <v>8</v>
      </c>
      <c r="F1" s="28"/>
      <c r="G1" s="26"/>
      <c r="H1" s="26"/>
      <c r="I1" s="26"/>
      <c r="J1" s="26"/>
      <c r="K1" s="26"/>
      <c r="L1" s="26"/>
      <c r="P1" s="243"/>
    </row>
    <row r="2" spans="1:16" s="29" customFormat="1" ht="15" thickBot="1">
      <c r="A2" s="25"/>
      <c r="B2" s="68" t="str">
        <f>PROG!C18</f>
        <v>SERVIZIO FINANZIARIO E TRIBUTI</v>
      </c>
      <c r="C2" s="26"/>
      <c r="E2" s="27" t="s">
        <v>9</v>
      </c>
      <c r="F2" s="30">
        <f>IF(K18&gt;0,F1/K18,0)</f>
        <v>0</v>
      </c>
      <c r="G2" s="26"/>
      <c r="H2" s="26"/>
      <c r="I2" s="26"/>
      <c r="J2" s="26"/>
      <c r="K2" s="26"/>
      <c r="L2" s="26"/>
      <c r="P2" s="243"/>
    </row>
    <row r="3" spans="1:16" s="29" customFormat="1" ht="15" thickBot="1">
      <c r="A3" s="25"/>
      <c r="B3" s="34" t="s">
        <v>18</v>
      </c>
      <c r="C3" s="26"/>
      <c r="D3" s="31"/>
      <c r="E3" s="32"/>
      <c r="F3" s="26"/>
      <c r="G3" s="26"/>
      <c r="H3" s="26"/>
      <c r="I3" s="26"/>
      <c r="J3" s="26"/>
      <c r="K3" s="26"/>
      <c r="L3" s="26"/>
      <c r="P3" s="243"/>
    </row>
    <row r="4" spans="1:23" s="29" customFormat="1" ht="15" thickBot="1">
      <c r="A4" s="25"/>
      <c r="B4" s="68" t="str">
        <f>PROG!E18</f>
        <v>RAG. TARICCO CRISTINA</v>
      </c>
      <c r="C4" s="33"/>
      <c r="D4" s="31"/>
      <c r="E4" s="32"/>
      <c r="F4" s="26"/>
      <c r="G4" s="26"/>
      <c r="H4" s="26"/>
      <c r="I4" s="26"/>
      <c r="J4" s="26"/>
      <c r="K4" s="26"/>
      <c r="L4" s="26"/>
      <c r="P4" s="243"/>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P5" s="243"/>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COUNTA(B10:B17)</f>
        <v>8</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95</v>
      </c>
      <c r="U8" s="283" t="s">
        <v>1</v>
      </c>
      <c r="V8" s="283"/>
      <c r="W8" s="283"/>
      <c r="X8" s="283"/>
      <c r="Y8" s="283"/>
      <c r="Z8" s="1" t="s">
        <v>46</v>
      </c>
      <c r="AA8" s="1" t="s">
        <v>0</v>
      </c>
    </row>
    <row r="9" spans="1:16" ht="12.75">
      <c r="A9" s="22">
        <f>MAX(A10:A17)</f>
        <v>0</v>
      </c>
      <c r="B9" s="66"/>
      <c r="C9" s="67"/>
      <c r="D9" s="4"/>
      <c r="E9" s="4"/>
      <c r="F9" s="4"/>
      <c r="G9" s="5"/>
      <c r="H9" s="5"/>
      <c r="I9" s="5"/>
      <c r="J9" s="63"/>
      <c r="K9" s="6" t="s">
        <v>4</v>
      </c>
      <c r="L9" s="62" t="s">
        <v>4</v>
      </c>
      <c r="M9" s="12"/>
      <c r="N9" s="57" t="s">
        <v>3</v>
      </c>
      <c r="O9" s="58"/>
      <c r="P9" s="245"/>
    </row>
    <row r="10" spans="1:27" ht="140.25" customHeight="1">
      <c r="A10" s="23" t="str">
        <f aca="true" t="shared" si="0" ref="A10:A17">IF(B10&lt;&gt;0,$B$2,"")</f>
        <v>SERVIZIO FINANZIARIO E TRIBUTI</v>
      </c>
      <c r="B10" s="55" t="s">
        <v>196</v>
      </c>
      <c r="C10" s="239" t="s">
        <v>100</v>
      </c>
      <c r="D10" s="54" t="s">
        <v>204</v>
      </c>
      <c r="E10" s="3" t="s">
        <v>205</v>
      </c>
      <c r="F10" s="249">
        <v>0.75</v>
      </c>
      <c r="G10" s="11" t="s">
        <v>54</v>
      </c>
      <c r="H10" s="11" t="s">
        <v>53</v>
      </c>
      <c r="I10" s="11" t="s">
        <v>54</v>
      </c>
      <c r="J10" s="11" t="s">
        <v>54</v>
      </c>
      <c r="K10" s="3">
        <f aca="true" t="shared" si="1" ref="K10:K16">Z10</f>
        <v>60.75</v>
      </c>
      <c r="L10" s="3">
        <f aca="true" t="shared" si="2" ref="L10:L16">$AA10</f>
        <v>81</v>
      </c>
      <c r="M10" s="13">
        <f aca="true" t="shared" si="3" ref="M10:M16">K10*$F$2</f>
        <v>0</v>
      </c>
      <c r="N10" s="69"/>
      <c r="O10" s="70">
        <f>(N10*L10)/100</f>
        <v>0</v>
      </c>
      <c r="P10" s="240"/>
      <c r="U10" s="115">
        <f>IF(G10="A",5,(IF(G10="M",3,(IF(G10="B",1,"")))))</f>
        <v>3</v>
      </c>
      <c r="V10" s="115">
        <f>IF(H10="A",3,(IF(H10="M",2,IF(H10="b",1,""))))</f>
        <v>3</v>
      </c>
      <c r="W10" s="115">
        <f>IF(I10="A",5,(IF(I10="M",3,IF(I10="B",1,""))))</f>
        <v>3</v>
      </c>
      <c r="X10" s="115">
        <f>IF(J10="A",5,(IF(J10="M",3,IF(J10="B",1,""))))</f>
        <v>3</v>
      </c>
      <c r="Y10" s="208">
        <f>F10</f>
        <v>0.75</v>
      </c>
      <c r="Z10" s="59">
        <f aca="true" t="shared" si="4" ref="Z10:Z17">PRODUCT(U10:Y10)</f>
        <v>60.75</v>
      </c>
      <c r="AA10" s="59">
        <f aca="true" t="shared" si="5" ref="AA10:AA17">PRODUCT(U10:X10)</f>
        <v>81</v>
      </c>
    </row>
    <row r="11" spans="1:27" ht="144.75" customHeight="1">
      <c r="A11" s="23" t="str">
        <f t="shared" si="0"/>
        <v>SERVIZIO FINANZIARIO E TRIBUTI</v>
      </c>
      <c r="B11" s="55" t="s">
        <v>197</v>
      </c>
      <c r="C11" s="239" t="s">
        <v>54</v>
      </c>
      <c r="D11" s="54" t="s">
        <v>207</v>
      </c>
      <c r="E11" s="3" t="s">
        <v>206</v>
      </c>
      <c r="F11" s="249">
        <v>0.75</v>
      </c>
      <c r="G11" s="11" t="s">
        <v>53</v>
      </c>
      <c r="H11" s="11" t="s">
        <v>53</v>
      </c>
      <c r="I11" s="11" t="s">
        <v>53</v>
      </c>
      <c r="J11" s="11" t="s">
        <v>53</v>
      </c>
      <c r="K11" s="3">
        <f t="shared" si="1"/>
        <v>281.25</v>
      </c>
      <c r="L11" s="3">
        <f t="shared" si="2"/>
        <v>375</v>
      </c>
      <c r="M11" s="13">
        <f t="shared" si="3"/>
        <v>0</v>
      </c>
      <c r="N11" s="71"/>
      <c r="O11" s="70">
        <f aca="true" t="shared" si="6" ref="O11:O16">(N11*L11)/100</f>
        <v>0</v>
      </c>
      <c r="P11" s="240"/>
      <c r="U11" s="115">
        <f aca="true" t="shared" si="7" ref="U11:U17">IF(G11="A",5,(IF(G11="M",3,(IF(G11="B",1,"")))))</f>
        <v>5</v>
      </c>
      <c r="V11" s="115">
        <f aca="true" t="shared" si="8" ref="V11:V17">IF(H11="A",3,(IF(H11="M",2,IF(H11="b",1,""))))</f>
        <v>3</v>
      </c>
      <c r="W11" s="115">
        <f aca="true" t="shared" si="9" ref="W11:W17">IF(I11="A",5,(IF(I11="M",3,IF(I11="B",1,""))))</f>
        <v>5</v>
      </c>
      <c r="X11" s="115">
        <f aca="true" t="shared" si="10" ref="X11:X17">IF(J11="A",5,(IF(J11="M",3,IF(J11="B",1,""))))</f>
        <v>5</v>
      </c>
      <c r="Y11" s="208">
        <f aca="true" t="shared" si="11" ref="Y11:Y17">F11</f>
        <v>0.75</v>
      </c>
      <c r="Z11" s="59">
        <f t="shared" si="4"/>
        <v>281.25</v>
      </c>
      <c r="AA11" s="59">
        <f t="shared" si="5"/>
        <v>375</v>
      </c>
    </row>
    <row r="12" spans="1:27" ht="110.25" customHeight="1">
      <c r="A12" s="23" t="str">
        <f t="shared" si="0"/>
        <v>SERVIZIO FINANZIARIO E TRIBUTI</v>
      </c>
      <c r="B12" s="55" t="s">
        <v>198</v>
      </c>
      <c r="C12" s="239" t="s">
        <v>100</v>
      </c>
      <c r="D12" s="54" t="s">
        <v>195</v>
      </c>
      <c r="E12" s="3" t="s">
        <v>208</v>
      </c>
      <c r="F12" s="249">
        <v>0.75</v>
      </c>
      <c r="G12" s="11" t="s">
        <v>54</v>
      </c>
      <c r="H12" s="11" t="s">
        <v>54</v>
      </c>
      <c r="I12" s="11" t="s">
        <v>54</v>
      </c>
      <c r="J12" s="11" t="s">
        <v>54</v>
      </c>
      <c r="K12" s="3">
        <f t="shared" si="1"/>
        <v>40.5</v>
      </c>
      <c r="L12" s="3">
        <f t="shared" si="2"/>
        <v>54</v>
      </c>
      <c r="M12" s="13">
        <f t="shared" si="3"/>
        <v>0</v>
      </c>
      <c r="N12" s="71"/>
      <c r="O12" s="70">
        <f t="shared" si="6"/>
        <v>0</v>
      </c>
      <c r="P12" s="240"/>
      <c r="U12" s="115">
        <f t="shared" si="7"/>
        <v>3</v>
      </c>
      <c r="V12" s="115">
        <f t="shared" si="8"/>
        <v>2</v>
      </c>
      <c r="W12" s="115">
        <f t="shared" si="9"/>
        <v>3</v>
      </c>
      <c r="X12" s="115">
        <f t="shared" si="10"/>
        <v>3</v>
      </c>
      <c r="Y12" s="208">
        <f t="shared" si="11"/>
        <v>0.75</v>
      </c>
      <c r="Z12" s="59">
        <f t="shared" si="4"/>
        <v>40.5</v>
      </c>
      <c r="AA12" s="59">
        <f t="shared" si="5"/>
        <v>54</v>
      </c>
    </row>
    <row r="13" spans="1:27" ht="80.25" customHeight="1">
      <c r="A13" s="23" t="str">
        <f t="shared" si="0"/>
        <v>SERVIZIO FINANZIARIO E TRIBUTI</v>
      </c>
      <c r="B13" s="55" t="s">
        <v>199</v>
      </c>
      <c r="C13" s="239" t="s">
        <v>106</v>
      </c>
      <c r="D13" s="3" t="s">
        <v>210</v>
      </c>
      <c r="E13" s="3" t="s">
        <v>209</v>
      </c>
      <c r="F13" s="249">
        <v>0.75</v>
      </c>
      <c r="G13" s="11" t="s">
        <v>53</v>
      </c>
      <c r="H13" s="11" t="s">
        <v>54</v>
      </c>
      <c r="I13" s="11" t="s">
        <v>53</v>
      </c>
      <c r="J13" s="11" t="s">
        <v>54</v>
      </c>
      <c r="K13" s="3">
        <f t="shared" si="1"/>
        <v>112.5</v>
      </c>
      <c r="L13" s="3">
        <f t="shared" si="2"/>
        <v>150</v>
      </c>
      <c r="M13" s="13">
        <f t="shared" si="3"/>
        <v>0</v>
      </c>
      <c r="N13" s="71"/>
      <c r="O13" s="70">
        <f t="shared" si="6"/>
        <v>0</v>
      </c>
      <c r="P13" s="240"/>
      <c r="U13" s="115">
        <f t="shared" si="7"/>
        <v>5</v>
      </c>
      <c r="V13" s="115">
        <f t="shared" si="8"/>
        <v>2</v>
      </c>
      <c r="W13" s="115">
        <f t="shared" si="9"/>
        <v>5</v>
      </c>
      <c r="X13" s="115">
        <f t="shared" si="10"/>
        <v>3</v>
      </c>
      <c r="Y13" s="208">
        <f t="shared" si="11"/>
        <v>0.75</v>
      </c>
      <c r="Z13" s="59">
        <f t="shared" si="4"/>
        <v>112.5</v>
      </c>
      <c r="AA13" s="59">
        <f t="shared" si="5"/>
        <v>150</v>
      </c>
    </row>
    <row r="14" spans="1:27" ht="116.25" customHeight="1">
      <c r="A14" s="23" t="str">
        <f t="shared" si="0"/>
        <v>SERVIZIO FINANZIARIO E TRIBUTI</v>
      </c>
      <c r="B14" s="55" t="s">
        <v>200</v>
      </c>
      <c r="C14" s="239" t="s">
        <v>135</v>
      </c>
      <c r="D14" s="54" t="s">
        <v>212</v>
      </c>
      <c r="E14" s="3" t="s">
        <v>211</v>
      </c>
      <c r="F14" s="249">
        <v>0.75</v>
      </c>
      <c r="G14" s="11" t="s">
        <v>54</v>
      </c>
      <c r="H14" s="11" t="s">
        <v>53</v>
      </c>
      <c r="I14" s="11" t="s">
        <v>54</v>
      </c>
      <c r="J14" s="11" t="s">
        <v>54</v>
      </c>
      <c r="K14" s="3">
        <f t="shared" si="1"/>
        <v>60.75</v>
      </c>
      <c r="L14" s="3">
        <f t="shared" si="2"/>
        <v>81</v>
      </c>
      <c r="M14" s="13">
        <f t="shared" si="3"/>
        <v>0</v>
      </c>
      <c r="N14" s="71"/>
      <c r="O14" s="70">
        <f t="shared" si="6"/>
        <v>0</v>
      </c>
      <c r="P14" s="240"/>
      <c r="U14" s="115">
        <f t="shared" si="7"/>
        <v>3</v>
      </c>
      <c r="V14" s="115">
        <f t="shared" si="8"/>
        <v>3</v>
      </c>
      <c r="W14" s="115">
        <f t="shared" si="9"/>
        <v>3</v>
      </c>
      <c r="X14" s="115">
        <f t="shared" si="10"/>
        <v>3</v>
      </c>
      <c r="Y14" s="208">
        <f t="shared" si="11"/>
        <v>0.75</v>
      </c>
      <c r="Z14" s="59">
        <f t="shared" si="4"/>
        <v>60.75</v>
      </c>
      <c r="AA14" s="59">
        <f t="shared" si="5"/>
        <v>81</v>
      </c>
    </row>
    <row r="15" spans="1:27" ht="102.75" customHeight="1">
      <c r="A15" s="23" t="str">
        <f t="shared" si="0"/>
        <v>SERVIZIO FINANZIARIO E TRIBUTI</v>
      </c>
      <c r="B15" s="55" t="s">
        <v>201</v>
      </c>
      <c r="C15" s="239" t="s">
        <v>100</v>
      </c>
      <c r="D15" s="54" t="s">
        <v>213</v>
      </c>
      <c r="E15" s="3" t="s">
        <v>216</v>
      </c>
      <c r="F15" s="249">
        <v>0.75</v>
      </c>
      <c r="G15" s="11" t="s">
        <v>53</v>
      </c>
      <c r="H15" s="11" t="s">
        <v>54</v>
      </c>
      <c r="I15" s="11" t="s">
        <v>53</v>
      </c>
      <c r="J15" s="11" t="s">
        <v>55</v>
      </c>
      <c r="K15" s="3">
        <f t="shared" si="1"/>
        <v>37.5</v>
      </c>
      <c r="L15" s="3">
        <f t="shared" si="2"/>
        <v>50</v>
      </c>
      <c r="M15" s="13">
        <f t="shared" si="3"/>
        <v>0</v>
      </c>
      <c r="N15" s="71"/>
      <c r="O15" s="70">
        <f t="shared" si="6"/>
        <v>0</v>
      </c>
      <c r="P15" s="240"/>
      <c r="U15" s="115">
        <f t="shared" si="7"/>
        <v>5</v>
      </c>
      <c r="V15" s="115">
        <f t="shared" si="8"/>
        <v>2</v>
      </c>
      <c r="W15" s="115">
        <f t="shared" si="9"/>
        <v>5</v>
      </c>
      <c r="X15" s="115">
        <f t="shared" si="10"/>
        <v>1</v>
      </c>
      <c r="Y15" s="208">
        <f t="shared" si="11"/>
        <v>0.75</v>
      </c>
      <c r="Z15" s="59">
        <f t="shared" si="4"/>
        <v>37.5</v>
      </c>
      <c r="AA15" s="59">
        <f t="shared" si="5"/>
        <v>50</v>
      </c>
    </row>
    <row r="16" spans="1:27" ht="60.75" customHeight="1">
      <c r="A16" s="23" t="str">
        <f t="shared" si="0"/>
        <v>SERVIZIO FINANZIARIO E TRIBUTI</v>
      </c>
      <c r="B16" s="55" t="s">
        <v>202</v>
      </c>
      <c r="C16" s="239" t="s">
        <v>100</v>
      </c>
      <c r="D16" s="54" t="s">
        <v>214</v>
      </c>
      <c r="E16" s="54" t="s">
        <v>215</v>
      </c>
      <c r="F16" s="249">
        <v>0.75</v>
      </c>
      <c r="G16" s="15" t="s">
        <v>54</v>
      </c>
      <c r="H16" s="15" t="s">
        <v>54</v>
      </c>
      <c r="I16" s="15" t="s">
        <v>55</v>
      </c>
      <c r="J16" s="15" t="s">
        <v>54</v>
      </c>
      <c r="K16" s="14">
        <f t="shared" si="1"/>
        <v>13.5</v>
      </c>
      <c r="L16" s="14">
        <f t="shared" si="2"/>
        <v>18</v>
      </c>
      <c r="M16" s="16">
        <f t="shared" si="3"/>
        <v>0</v>
      </c>
      <c r="N16" s="72"/>
      <c r="O16" s="70">
        <f t="shared" si="6"/>
        <v>0</v>
      </c>
      <c r="P16" s="246"/>
      <c r="U16" s="115">
        <f t="shared" si="7"/>
        <v>3</v>
      </c>
      <c r="V16" s="115">
        <f t="shared" si="8"/>
        <v>2</v>
      </c>
      <c r="W16" s="115">
        <f t="shared" si="9"/>
        <v>1</v>
      </c>
      <c r="X16" s="115">
        <f t="shared" si="10"/>
        <v>3</v>
      </c>
      <c r="Y16" s="208">
        <f t="shared" si="11"/>
        <v>0.75</v>
      </c>
      <c r="Z16" s="59">
        <f t="shared" si="4"/>
        <v>13.5</v>
      </c>
      <c r="AA16" s="59">
        <f t="shared" si="5"/>
        <v>18</v>
      </c>
    </row>
    <row r="17" spans="1:27" ht="113.25" customHeight="1" thickBot="1">
      <c r="A17" s="23" t="str">
        <f t="shared" si="0"/>
        <v>SERVIZIO FINANZIARIO E TRIBUTI</v>
      </c>
      <c r="B17" s="55" t="s">
        <v>203</v>
      </c>
      <c r="C17" s="239" t="s">
        <v>135</v>
      </c>
      <c r="D17" s="54" t="s">
        <v>217</v>
      </c>
      <c r="E17" s="54" t="s">
        <v>218</v>
      </c>
      <c r="F17" s="249">
        <v>0.75</v>
      </c>
      <c r="G17" s="11" t="s">
        <v>54</v>
      </c>
      <c r="H17" s="11" t="s">
        <v>53</v>
      </c>
      <c r="I17" s="11" t="s">
        <v>55</v>
      </c>
      <c r="J17" s="11" t="s">
        <v>55</v>
      </c>
      <c r="K17" s="3">
        <f>Z17</f>
        <v>6.75</v>
      </c>
      <c r="L17" s="3">
        <f>$AA17</f>
        <v>9</v>
      </c>
      <c r="M17" s="13">
        <f>K17*$F$2</f>
        <v>0</v>
      </c>
      <c r="N17" s="71"/>
      <c r="O17" s="70">
        <f>(N17*L17)/100</f>
        <v>0</v>
      </c>
      <c r="P17" s="240"/>
      <c r="U17" s="115">
        <f t="shared" si="7"/>
        <v>3</v>
      </c>
      <c r="V17" s="115">
        <f t="shared" si="8"/>
        <v>3</v>
      </c>
      <c r="W17" s="115">
        <f t="shared" si="9"/>
        <v>1</v>
      </c>
      <c r="X17" s="115">
        <f t="shared" si="10"/>
        <v>1</v>
      </c>
      <c r="Y17" s="208">
        <f t="shared" si="11"/>
        <v>0.75</v>
      </c>
      <c r="Z17" s="59">
        <f t="shared" si="4"/>
        <v>6.75</v>
      </c>
      <c r="AA17" s="59">
        <f t="shared" si="5"/>
        <v>9</v>
      </c>
    </row>
    <row r="18" spans="1:16" ht="16.5" customHeight="1" thickBot="1">
      <c r="A18" s="22" t="s">
        <v>40</v>
      </c>
      <c r="B18" s="17">
        <f>COUNTA(B10:B17)</f>
        <v>8</v>
      </c>
      <c r="C18" s="18"/>
      <c r="D18" s="18"/>
      <c r="E18" s="18"/>
      <c r="F18" s="187">
        <f>SUM(F10:F17)</f>
        <v>6</v>
      </c>
      <c r="G18" s="19"/>
      <c r="H18" s="19"/>
      <c r="I18" s="19"/>
      <c r="J18" s="19"/>
      <c r="K18" s="20">
        <f>SUM(K10:K17)</f>
        <v>613.5</v>
      </c>
      <c r="L18" s="20">
        <f>SUM(L10:L17)</f>
        <v>818</v>
      </c>
      <c r="M18" s="21">
        <f>SUM(M10:M17)</f>
        <v>0</v>
      </c>
      <c r="N18" s="73"/>
      <c r="O18" s="70">
        <f>SUM(O10:O17)</f>
        <v>0</v>
      </c>
      <c r="P18" s="247"/>
    </row>
    <row r="19" spans="1:12" ht="6.75" customHeight="1">
      <c r="A19" s="22" t="s">
        <v>40</v>
      </c>
      <c r="B19" s="2"/>
      <c r="C19" s="2"/>
      <c r="D19" s="2"/>
      <c r="E19" s="2"/>
      <c r="F19" s="2"/>
      <c r="G19" s="2"/>
      <c r="H19" s="2"/>
      <c r="I19" s="2"/>
      <c r="J19" s="2"/>
      <c r="K19" s="2"/>
      <c r="L19" s="2"/>
    </row>
    <row r="20" spans="1:12" ht="12.75">
      <c r="A20" s="22" t="s">
        <v>40</v>
      </c>
      <c r="B20" s="2"/>
      <c r="C20" s="2"/>
      <c r="D20" s="2"/>
      <c r="E20" s="2"/>
      <c r="F20" s="2"/>
      <c r="G20" s="2"/>
      <c r="H20" s="2"/>
      <c r="I20" s="2"/>
      <c r="J20" s="2"/>
      <c r="K20" s="2"/>
      <c r="L20" s="2"/>
    </row>
    <row r="21" spans="1:8" ht="12.75">
      <c r="A21" s="22" t="s">
        <v>40</v>
      </c>
      <c r="B21" s="77"/>
      <c r="C21" s="77"/>
      <c r="D21" s="77"/>
      <c r="E21" s="77"/>
      <c r="F21" s="2"/>
      <c r="G21" s="2"/>
      <c r="H21" s="2"/>
    </row>
    <row r="22" spans="1:9" ht="25.5" customHeight="1">
      <c r="A22" s="22" t="s">
        <v>40</v>
      </c>
      <c r="B22" s="78" t="s">
        <v>6</v>
      </c>
      <c r="C22" s="76"/>
      <c r="D22" s="76"/>
      <c r="E22" s="188">
        <f>IF(L18&gt;0,O18/L18,"0")</f>
        <v>0</v>
      </c>
      <c r="F22" s="75"/>
      <c r="G22" s="287" t="s">
        <v>97</v>
      </c>
      <c r="H22" s="287"/>
      <c r="I22" s="287"/>
    </row>
    <row r="23" spans="1:12" ht="12.75">
      <c r="A23" s="22"/>
      <c r="B23" s="2"/>
      <c r="C23" s="2"/>
      <c r="D23" s="2"/>
      <c r="E23" s="2"/>
      <c r="F23" s="2"/>
      <c r="G23" s="2"/>
      <c r="H23" s="2"/>
      <c r="I23" s="2"/>
      <c r="J23" s="2"/>
      <c r="K23" s="2"/>
      <c r="L23" s="2"/>
    </row>
    <row r="27" ht="12.75">
      <c r="E27" s="79"/>
    </row>
  </sheetData>
  <sheetProtection/>
  <mergeCells count="3">
    <mergeCell ref="U8:Y8"/>
    <mergeCell ref="G7:O7"/>
    <mergeCell ref="G22:I22"/>
  </mergeCells>
  <conditionalFormatting sqref="C10:C12">
    <cfRule type="cellIs" priority="35" dxfId="75" operator="notEqual" stopIfTrue="1">
      <formula>0</formula>
    </cfRule>
  </conditionalFormatting>
  <conditionalFormatting sqref="C13">
    <cfRule type="cellIs" priority="34" dxfId="75" operator="notEqual" stopIfTrue="1">
      <formula>0</formula>
    </cfRule>
  </conditionalFormatting>
  <conditionalFormatting sqref="C11:C17">
    <cfRule type="cellIs" priority="33" dxfId="75" operator="notEqual" stopIfTrue="1">
      <formula>0</formula>
    </cfRule>
  </conditionalFormatting>
  <conditionalFormatting sqref="C10">
    <cfRule type="cellIs" priority="32" dxfId="75" operator="notEqual" stopIfTrue="1">
      <formula>0</formula>
    </cfRule>
  </conditionalFormatting>
  <conditionalFormatting sqref="C14:C15">
    <cfRule type="cellIs" priority="31" dxfId="75" operator="notEqual" stopIfTrue="1">
      <formula>0</formula>
    </cfRule>
  </conditionalFormatting>
  <conditionalFormatting sqref="C15:C17">
    <cfRule type="cellIs" priority="30" dxfId="75" operator="notEqual" stopIfTrue="1">
      <formula>0</formula>
    </cfRule>
  </conditionalFormatting>
  <conditionalFormatting sqref="C15">
    <cfRule type="cellIs" priority="28" dxfId="75" operator="notEqual" stopIfTrue="1">
      <formula>0</formula>
    </cfRule>
  </conditionalFormatting>
  <conditionalFormatting sqref="C16">
    <cfRule type="cellIs" priority="26" dxfId="75" operator="notEqual" stopIfTrue="1">
      <formula>0</formula>
    </cfRule>
  </conditionalFormatting>
  <conditionalFormatting sqref="C16">
    <cfRule type="cellIs" priority="24" dxfId="75" operator="notEqual" stopIfTrue="1">
      <formula>0</formula>
    </cfRule>
  </conditionalFormatting>
  <conditionalFormatting sqref="C10:C12">
    <cfRule type="cellIs" priority="23" dxfId="75" operator="notEqual" stopIfTrue="1">
      <formula>0</formula>
    </cfRule>
  </conditionalFormatting>
  <conditionalFormatting sqref="C13">
    <cfRule type="cellIs" priority="22" dxfId="75" operator="notEqual" stopIfTrue="1">
      <formula>0</formula>
    </cfRule>
  </conditionalFormatting>
  <conditionalFormatting sqref="C11:C15">
    <cfRule type="cellIs" priority="21" dxfId="75" operator="notEqual" stopIfTrue="1">
      <formula>0</formula>
    </cfRule>
  </conditionalFormatting>
  <conditionalFormatting sqref="C10">
    <cfRule type="cellIs" priority="20" dxfId="75" operator="notEqual" stopIfTrue="1">
      <formula>0</formula>
    </cfRule>
  </conditionalFormatting>
  <conditionalFormatting sqref="C14:C15">
    <cfRule type="cellIs" priority="19" dxfId="75" operator="notEqual" stopIfTrue="1">
      <formula>0</formula>
    </cfRule>
  </conditionalFormatting>
  <conditionalFormatting sqref="C10">
    <cfRule type="cellIs" priority="18" dxfId="75" operator="notEqual" stopIfTrue="1">
      <formula>0</formula>
    </cfRule>
  </conditionalFormatting>
  <conditionalFormatting sqref="C10">
    <cfRule type="cellIs" priority="17" dxfId="75" operator="notEqual" stopIfTrue="1">
      <formula>0</formula>
    </cfRule>
  </conditionalFormatting>
  <conditionalFormatting sqref="C14">
    <cfRule type="cellIs" priority="16" dxfId="75" operator="notEqual" stopIfTrue="1">
      <formula>0</formula>
    </cfRule>
  </conditionalFormatting>
  <conditionalFormatting sqref="C14">
    <cfRule type="cellIs" priority="15" dxfId="75" operator="notEqual" stopIfTrue="1">
      <formula>0</formula>
    </cfRule>
  </conditionalFormatting>
  <conditionalFormatting sqref="C16">
    <cfRule type="cellIs" priority="14" dxfId="75" operator="notEqual" stopIfTrue="1">
      <formula>0</formula>
    </cfRule>
  </conditionalFormatting>
  <conditionalFormatting sqref="C16">
    <cfRule type="cellIs" priority="13" dxfId="75" operator="notEqual" stopIfTrue="1">
      <formula>0</formula>
    </cfRule>
  </conditionalFormatting>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7.xml><?xml version="1.0" encoding="utf-8"?>
<worksheet xmlns="http://schemas.openxmlformats.org/spreadsheetml/2006/main" xmlns:r="http://schemas.openxmlformats.org/officeDocument/2006/relationships">
  <sheetPr codeName="Foglio17">
    <pageSetUpPr fitToPage="1"/>
  </sheetPr>
  <dimension ref="A1:AA25"/>
  <sheetViews>
    <sheetView zoomScale="80" zoomScaleNormal="80" zoomScalePageLayoutView="0" workbookViewId="0" topLeftCell="A1">
      <pane ySplit="9" topLeftCell="A15" activePane="bottomLeft" state="frozen"/>
      <selection pane="topLeft" activeCell="D26" sqref="D26"/>
      <selection pane="bottomLeft" activeCell="H14" sqref="H14"/>
    </sheetView>
  </sheetViews>
  <sheetFormatPr defaultColWidth="9.140625" defaultRowHeight="12.75"/>
  <cols>
    <col min="1" max="1" width="0.13671875" style="24" customWidth="1"/>
    <col min="2" max="2" width="57.140625" style="56" customWidth="1"/>
    <col min="3" max="3" width="15.57421875" style="56" customWidth="1"/>
    <col min="4" max="4" width="43.421875" style="56" customWidth="1"/>
    <col min="5" max="5" width="37.7109375" style="56" customWidth="1"/>
    <col min="6" max="6" width="8.7109375" style="56" bestFit="1" customWidth="1"/>
    <col min="7" max="8" width="7.57421875" style="56" customWidth="1"/>
    <col min="9" max="10" width="8.00390625" style="56" customWidth="1"/>
    <col min="11" max="11" width="9.140625" style="56" hidden="1" customWidth="1"/>
    <col min="12" max="12" width="9.140625" style="56" customWidth="1"/>
    <col min="13" max="13" width="15.7109375" style="56" hidden="1" customWidth="1"/>
    <col min="14" max="14" width="11.57421875" style="56" customWidth="1"/>
    <col min="15" max="15" width="9.140625" style="56" customWidth="1"/>
    <col min="16" max="16" width="45.7109375" style="244" customWidth="1"/>
    <col min="17" max="19" width="9.140625" style="56" customWidth="1"/>
    <col min="20" max="28" width="0.2890625" style="56" hidden="1" customWidth="1"/>
    <col min="29" max="16384" width="9.140625" style="56" customWidth="1"/>
  </cols>
  <sheetData>
    <row r="1" spans="1:16" s="29" customFormat="1" ht="15" thickBot="1">
      <c r="A1" s="25"/>
      <c r="B1" s="34" t="s">
        <v>7</v>
      </c>
      <c r="C1" s="26"/>
      <c r="E1" s="27" t="s">
        <v>8</v>
      </c>
      <c r="F1" s="28"/>
      <c r="G1" s="26"/>
      <c r="H1" s="26"/>
      <c r="I1" s="26"/>
      <c r="J1" s="26"/>
      <c r="K1" s="26"/>
      <c r="L1" s="26"/>
      <c r="P1" s="243"/>
    </row>
    <row r="2" spans="1:16" s="29" customFormat="1" ht="15" thickBot="1">
      <c r="A2" s="25"/>
      <c r="B2" s="68" t="str">
        <f>PROG!C19</f>
        <v>SERVIZI DEMOGRAFICI ELETTORALE E STATISTICA</v>
      </c>
      <c r="C2" s="26"/>
      <c r="E2" s="27" t="s">
        <v>9</v>
      </c>
      <c r="F2" s="30">
        <f>IF(K16&gt;0,F1/K16,0)</f>
        <v>0</v>
      </c>
      <c r="G2" s="26"/>
      <c r="H2" s="26"/>
      <c r="I2" s="26"/>
      <c r="J2" s="26"/>
      <c r="K2" s="26"/>
      <c r="L2" s="26"/>
      <c r="P2" s="243"/>
    </row>
    <row r="3" spans="1:16" s="29" customFormat="1" ht="15" thickBot="1">
      <c r="A3" s="25"/>
      <c r="B3" s="34" t="s">
        <v>18</v>
      </c>
      <c r="C3" s="26"/>
      <c r="D3" s="31"/>
      <c r="E3" s="32"/>
      <c r="F3" s="26"/>
      <c r="G3" s="26"/>
      <c r="H3" s="26"/>
      <c r="I3" s="26"/>
      <c r="J3" s="26"/>
      <c r="K3" s="26"/>
      <c r="L3" s="26"/>
      <c r="P3" s="243"/>
    </row>
    <row r="4" spans="1:23" s="29" customFormat="1" ht="15" thickBot="1">
      <c r="A4" s="25"/>
      <c r="B4" s="68" t="str">
        <f>PROG!E19</f>
        <v>DOTT.SSA NASI CHIARA ANGELA</v>
      </c>
      <c r="C4" s="33"/>
      <c r="D4" s="31"/>
      <c r="E4" s="32"/>
      <c r="F4" s="26"/>
      <c r="G4" s="26"/>
      <c r="H4" s="26"/>
      <c r="I4" s="26"/>
      <c r="J4" s="26"/>
      <c r="K4" s="26"/>
      <c r="L4" s="26"/>
      <c r="P4" s="243"/>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P5" s="243"/>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COUNTA(B10:B15)</f>
        <v>6</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95</v>
      </c>
      <c r="U8" s="283" t="s">
        <v>1</v>
      </c>
      <c r="V8" s="283"/>
      <c r="W8" s="283"/>
      <c r="X8" s="283"/>
      <c r="Y8" s="283"/>
      <c r="Z8" s="1" t="s">
        <v>46</v>
      </c>
      <c r="AA8" s="1" t="s">
        <v>0</v>
      </c>
    </row>
    <row r="9" spans="1:16" ht="12.75">
      <c r="A9" s="22">
        <f>MAX(A10:A15)</f>
        <v>0</v>
      </c>
      <c r="B9" s="66"/>
      <c r="C9" s="67"/>
      <c r="D9" s="4"/>
      <c r="E9" s="4"/>
      <c r="F9" s="4"/>
      <c r="G9" s="5"/>
      <c r="H9" s="5"/>
      <c r="I9" s="5"/>
      <c r="J9" s="63"/>
      <c r="K9" s="6" t="s">
        <v>4</v>
      </c>
      <c r="L9" s="62" t="s">
        <v>4</v>
      </c>
      <c r="M9" s="12"/>
      <c r="N9" s="57" t="s">
        <v>3</v>
      </c>
      <c r="O9" s="58"/>
      <c r="P9" s="245"/>
    </row>
    <row r="10" spans="1:27" ht="204" customHeight="1">
      <c r="A10" s="23" t="str">
        <f aca="true" t="shared" si="0" ref="A10:A15">IF(B10&lt;&gt;0,$B$2,"")</f>
        <v>SERVIZI DEMOGRAFICI ELETTORALE E STATISTICA</v>
      </c>
      <c r="B10" s="55" t="s">
        <v>219</v>
      </c>
      <c r="C10" s="239" t="s">
        <v>100</v>
      </c>
      <c r="D10" s="54" t="s">
        <v>225</v>
      </c>
      <c r="E10" s="240" t="s">
        <v>226</v>
      </c>
      <c r="F10" s="186">
        <v>0.666</v>
      </c>
      <c r="G10" s="11" t="s">
        <v>53</v>
      </c>
      <c r="H10" s="11" t="s">
        <v>54</v>
      </c>
      <c r="I10" s="11" t="s">
        <v>53</v>
      </c>
      <c r="J10" s="11" t="s">
        <v>55</v>
      </c>
      <c r="K10" s="3">
        <f aca="true" t="shared" si="1" ref="K10:K15">Z10</f>
        <v>33.300000000000004</v>
      </c>
      <c r="L10" s="3">
        <f aca="true" t="shared" si="2" ref="L10:L15">$AA10</f>
        <v>50</v>
      </c>
      <c r="M10" s="13">
        <f aca="true" t="shared" si="3" ref="M10:M15">K10*$F$2</f>
        <v>0</v>
      </c>
      <c r="N10" s="71"/>
      <c r="O10" s="70">
        <f>(N10*L10)/100</f>
        <v>0</v>
      </c>
      <c r="P10" s="240"/>
      <c r="U10" s="115">
        <f aca="true" t="shared" si="4" ref="U10:U15">IF(G10="A",5,(IF(G10="M",3,(IF(G10="B",1,"")))))</f>
        <v>5</v>
      </c>
      <c r="V10" s="115">
        <f aca="true" t="shared" si="5" ref="V10:V15">IF(H10="A",3,(IF(H10="M",2,IF(H10="b",1,""))))</f>
        <v>2</v>
      </c>
      <c r="W10" s="115">
        <f aca="true" t="shared" si="6" ref="W10:X12">IF(I10="A",5,(IF(I10="M",3,IF(I10="B",1,""))))</f>
        <v>5</v>
      </c>
      <c r="X10" s="115">
        <f t="shared" si="6"/>
        <v>1</v>
      </c>
      <c r="Y10" s="208">
        <f aca="true" t="shared" si="7" ref="Y10:Y15">F10</f>
        <v>0.666</v>
      </c>
      <c r="Z10" s="59">
        <f aca="true" t="shared" si="8" ref="Z10:Z15">PRODUCT(U10:Y10)</f>
        <v>33.300000000000004</v>
      </c>
      <c r="AA10" s="59">
        <f aca="true" t="shared" si="9" ref="AA10:AA15">PRODUCT(U10:X10)</f>
        <v>50</v>
      </c>
    </row>
    <row r="11" spans="1:27" ht="116.25" customHeight="1">
      <c r="A11" s="23" t="str">
        <f t="shared" si="0"/>
        <v>SERVIZI DEMOGRAFICI ELETTORALE E STATISTICA</v>
      </c>
      <c r="B11" s="55" t="s">
        <v>220</v>
      </c>
      <c r="C11" s="239" t="s">
        <v>54</v>
      </c>
      <c r="D11" s="54" t="s">
        <v>228</v>
      </c>
      <c r="E11" s="240" t="s">
        <v>227</v>
      </c>
      <c r="F11" s="186">
        <v>0.666</v>
      </c>
      <c r="G11" s="11" t="s">
        <v>54</v>
      </c>
      <c r="H11" s="11" t="s">
        <v>53</v>
      </c>
      <c r="I11" s="11" t="s">
        <v>54</v>
      </c>
      <c r="J11" s="11" t="s">
        <v>55</v>
      </c>
      <c r="K11" s="3">
        <f t="shared" si="1"/>
        <v>17.982</v>
      </c>
      <c r="L11" s="3">
        <f t="shared" si="2"/>
        <v>27</v>
      </c>
      <c r="M11" s="13">
        <f t="shared" si="3"/>
        <v>0</v>
      </c>
      <c r="N11" s="71"/>
      <c r="O11" s="70">
        <f>(N11*L11)/100</f>
        <v>0</v>
      </c>
      <c r="P11" s="240"/>
      <c r="U11" s="115">
        <f t="shared" si="4"/>
        <v>3</v>
      </c>
      <c r="V11" s="115">
        <f t="shared" si="5"/>
        <v>3</v>
      </c>
      <c r="W11" s="115">
        <f t="shared" si="6"/>
        <v>3</v>
      </c>
      <c r="X11" s="115">
        <f t="shared" si="6"/>
        <v>1</v>
      </c>
      <c r="Y11" s="208">
        <f t="shared" si="7"/>
        <v>0.666</v>
      </c>
      <c r="Z11" s="59">
        <f t="shared" si="8"/>
        <v>17.982</v>
      </c>
      <c r="AA11" s="59">
        <f t="shared" si="9"/>
        <v>27</v>
      </c>
    </row>
    <row r="12" spans="1:27" ht="89.25" customHeight="1">
      <c r="A12" s="23" t="str">
        <f t="shared" si="0"/>
        <v>SERVIZI DEMOGRAFICI ELETTORALE E STATISTICA</v>
      </c>
      <c r="B12" s="55" t="s">
        <v>221</v>
      </c>
      <c r="C12" s="239" t="s">
        <v>135</v>
      </c>
      <c r="D12" s="54" t="s">
        <v>229</v>
      </c>
      <c r="E12" s="240" t="s">
        <v>230</v>
      </c>
      <c r="F12" s="186">
        <v>0.666</v>
      </c>
      <c r="G12" s="11" t="s">
        <v>54</v>
      </c>
      <c r="H12" s="11" t="s">
        <v>54</v>
      </c>
      <c r="I12" s="11" t="s">
        <v>53</v>
      </c>
      <c r="J12" s="11" t="s">
        <v>55</v>
      </c>
      <c r="K12" s="3">
        <f t="shared" si="1"/>
        <v>19.98</v>
      </c>
      <c r="L12" s="3">
        <f t="shared" si="2"/>
        <v>30</v>
      </c>
      <c r="M12" s="13">
        <f t="shared" si="3"/>
        <v>0</v>
      </c>
      <c r="N12" s="71"/>
      <c r="O12" s="70">
        <f>(N12*L12)/100</f>
        <v>0</v>
      </c>
      <c r="P12" s="240"/>
      <c r="U12" s="115">
        <f t="shared" si="4"/>
        <v>3</v>
      </c>
      <c r="V12" s="115">
        <f t="shared" si="5"/>
        <v>2</v>
      </c>
      <c r="W12" s="115">
        <f t="shared" si="6"/>
        <v>5</v>
      </c>
      <c r="X12" s="115">
        <f t="shared" si="6"/>
        <v>1</v>
      </c>
      <c r="Y12" s="208">
        <f t="shared" si="7"/>
        <v>0.666</v>
      </c>
      <c r="Z12" s="59">
        <f t="shared" si="8"/>
        <v>19.98</v>
      </c>
      <c r="AA12" s="59">
        <f t="shared" si="9"/>
        <v>30</v>
      </c>
    </row>
    <row r="13" spans="1:27" ht="204" customHeight="1">
      <c r="A13" s="23"/>
      <c r="B13" s="55" t="s">
        <v>224</v>
      </c>
      <c r="C13" s="239" t="s">
        <v>54</v>
      </c>
      <c r="D13" s="54" t="s">
        <v>231</v>
      </c>
      <c r="E13" s="54" t="s">
        <v>232</v>
      </c>
      <c r="F13" s="186">
        <v>0.666</v>
      </c>
      <c r="G13" s="11" t="s">
        <v>53</v>
      </c>
      <c r="H13" s="11" t="s">
        <v>54</v>
      </c>
      <c r="I13" s="11" t="s">
        <v>53</v>
      </c>
      <c r="J13" s="11" t="s">
        <v>54</v>
      </c>
      <c r="K13" s="3"/>
      <c r="L13" s="3">
        <f t="shared" si="2"/>
        <v>150</v>
      </c>
      <c r="M13" s="13"/>
      <c r="N13" s="71"/>
      <c r="O13" s="70"/>
      <c r="P13" s="240"/>
      <c r="U13" s="115">
        <f t="shared" si="4"/>
        <v>5</v>
      </c>
      <c r="V13" s="115">
        <f t="shared" si="5"/>
        <v>2</v>
      </c>
      <c r="W13" s="115">
        <f aca="true" t="shared" si="10" ref="W13:X15">IF(I13="A",5,(IF(I13="M",3,IF(I13="B",1,""))))</f>
        <v>5</v>
      </c>
      <c r="X13" s="115">
        <f t="shared" si="10"/>
        <v>3</v>
      </c>
      <c r="Y13" s="208">
        <f t="shared" si="7"/>
        <v>0.666</v>
      </c>
      <c r="Z13" s="59">
        <f>PRODUCT(U13:Y13)</f>
        <v>99.9</v>
      </c>
      <c r="AA13" s="59">
        <f>PRODUCT(U13:X13)</f>
        <v>150</v>
      </c>
    </row>
    <row r="14" spans="1:27" ht="164.25" customHeight="1">
      <c r="A14" s="23" t="str">
        <f t="shared" si="0"/>
        <v>SERVIZI DEMOGRAFICI ELETTORALE E STATISTICA</v>
      </c>
      <c r="B14" s="55" t="s">
        <v>222</v>
      </c>
      <c r="C14" s="239" t="s">
        <v>106</v>
      </c>
      <c r="D14" s="54" t="s">
        <v>233</v>
      </c>
      <c r="E14" s="54" t="s">
        <v>234</v>
      </c>
      <c r="F14" s="186">
        <v>0.666</v>
      </c>
      <c r="G14" s="11" t="s">
        <v>54</v>
      </c>
      <c r="H14" s="11" t="s">
        <v>55</v>
      </c>
      <c r="I14" s="11" t="s">
        <v>54</v>
      </c>
      <c r="J14" s="11" t="s">
        <v>55</v>
      </c>
      <c r="K14" s="3">
        <f t="shared" si="1"/>
        <v>5.994000000000001</v>
      </c>
      <c r="L14" s="3">
        <f t="shared" si="2"/>
        <v>9</v>
      </c>
      <c r="M14" s="13">
        <f t="shared" si="3"/>
        <v>0</v>
      </c>
      <c r="N14" s="71"/>
      <c r="O14" s="70">
        <f>(N14*L14)/100</f>
        <v>0</v>
      </c>
      <c r="P14" s="240"/>
      <c r="U14" s="115">
        <f t="shared" si="4"/>
        <v>3</v>
      </c>
      <c r="V14" s="115">
        <f t="shared" si="5"/>
        <v>1</v>
      </c>
      <c r="W14" s="115">
        <f t="shared" si="10"/>
        <v>3</v>
      </c>
      <c r="X14" s="115">
        <f t="shared" si="10"/>
        <v>1</v>
      </c>
      <c r="Y14" s="208">
        <f t="shared" si="7"/>
        <v>0.666</v>
      </c>
      <c r="Z14" s="59">
        <f t="shared" si="8"/>
        <v>5.994000000000001</v>
      </c>
      <c r="AA14" s="59">
        <f t="shared" si="9"/>
        <v>9</v>
      </c>
    </row>
    <row r="15" spans="1:27" ht="145.5" customHeight="1" thickBot="1">
      <c r="A15" s="23" t="str">
        <f t="shared" si="0"/>
        <v>SERVIZI DEMOGRAFICI ELETTORALE E STATISTICA</v>
      </c>
      <c r="B15" s="55" t="s">
        <v>223</v>
      </c>
      <c r="C15" s="239" t="s">
        <v>135</v>
      </c>
      <c r="D15" s="54" t="s">
        <v>236</v>
      </c>
      <c r="E15" s="240" t="s">
        <v>235</v>
      </c>
      <c r="F15" s="186">
        <v>0.666</v>
      </c>
      <c r="G15" s="11" t="s">
        <v>53</v>
      </c>
      <c r="H15" s="11" t="s">
        <v>54</v>
      </c>
      <c r="I15" s="11" t="s">
        <v>53</v>
      </c>
      <c r="J15" s="11" t="s">
        <v>55</v>
      </c>
      <c r="K15" s="3">
        <f t="shared" si="1"/>
        <v>33.300000000000004</v>
      </c>
      <c r="L15" s="3">
        <f t="shared" si="2"/>
        <v>50</v>
      </c>
      <c r="M15" s="13">
        <f t="shared" si="3"/>
        <v>0</v>
      </c>
      <c r="N15" s="71"/>
      <c r="O15" s="70">
        <f>(N15*L15)/100</f>
        <v>0</v>
      </c>
      <c r="P15" s="240"/>
      <c r="U15" s="115">
        <f t="shared" si="4"/>
        <v>5</v>
      </c>
      <c r="V15" s="115">
        <f t="shared" si="5"/>
        <v>2</v>
      </c>
      <c r="W15" s="115">
        <f t="shared" si="10"/>
        <v>5</v>
      </c>
      <c r="X15" s="115">
        <f t="shared" si="10"/>
        <v>1</v>
      </c>
      <c r="Y15" s="208">
        <f t="shared" si="7"/>
        <v>0.666</v>
      </c>
      <c r="Z15" s="59">
        <f t="shared" si="8"/>
        <v>33.300000000000004</v>
      </c>
      <c r="AA15" s="59">
        <f t="shared" si="9"/>
        <v>50</v>
      </c>
    </row>
    <row r="16" spans="1:16" ht="16.5" customHeight="1" thickBot="1">
      <c r="A16" s="22" t="s">
        <v>40</v>
      </c>
      <c r="B16" s="17">
        <f>COUNTA(B10:B15)</f>
        <v>6</v>
      </c>
      <c r="C16" s="18"/>
      <c r="D16" s="18"/>
      <c r="E16" s="18"/>
      <c r="F16" s="187">
        <f>SUM(F10:F15)</f>
        <v>3.996</v>
      </c>
      <c r="G16" s="19"/>
      <c r="H16" s="19"/>
      <c r="I16" s="19"/>
      <c r="J16" s="19"/>
      <c r="K16" s="20">
        <f>SUM(K10:K15)</f>
        <v>110.55600000000001</v>
      </c>
      <c r="L16" s="20">
        <f>SUM(L10:L15)</f>
        <v>316</v>
      </c>
      <c r="M16" s="21">
        <f>SUM(M10:M15)</f>
        <v>0</v>
      </c>
      <c r="N16" s="73"/>
      <c r="O16" s="70">
        <f>SUM(O10:O15)</f>
        <v>0</v>
      </c>
      <c r="P16" s="247"/>
    </row>
    <row r="17" spans="1:12" ht="6.75" customHeight="1">
      <c r="A17" s="22" t="s">
        <v>40</v>
      </c>
      <c r="B17" s="2"/>
      <c r="C17" s="2"/>
      <c r="D17" s="2"/>
      <c r="E17" s="2"/>
      <c r="F17" s="2"/>
      <c r="G17" s="2"/>
      <c r="H17" s="2"/>
      <c r="I17" s="2"/>
      <c r="J17" s="2"/>
      <c r="K17" s="2"/>
      <c r="L17" s="2"/>
    </row>
    <row r="18" spans="1:12" ht="12.75">
      <c r="A18" s="22" t="s">
        <v>40</v>
      </c>
      <c r="B18" s="2"/>
      <c r="C18" s="2"/>
      <c r="D18" s="2"/>
      <c r="E18" s="2"/>
      <c r="F18" s="2"/>
      <c r="G18" s="2"/>
      <c r="H18" s="2"/>
      <c r="I18" s="2"/>
      <c r="J18" s="2"/>
      <c r="K18" s="2"/>
      <c r="L18" s="2"/>
    </row>
    <row r="19" spans="1:8" ht="12.75">
      <c r="A19" s="22" t="s">
        <v>40</v>
      </c>
      <c r="B19" s="77"/>
      <c r="C19" s="77"/>
      <c r="D19" s="77"/>
      <c r="E19" s="77"/>
      <c r="F19" s="2"/>
      <c r="G19" s="2"/>
      <c r="H19" s="2"/>
    </row>
    <row r="20" spans="1:8" ht="25.5" customHeight="1">
      <c r="A20" s="22" t="s">
        <v>40</v>
      </c>
      <c r="B20" s="78" t="s">
        <v>6</v>
      </c>
      <c r="C20" s="76"/>
      <c r="D20" s="76"/>
      <c r="E20" s="188">
        <f>IF(L16&gt;0,O16/L16,"0")</f>
        <v>0</v>
      </c>
      <c r="F20" s="75"/>
      <c r="G20" s="2"/>
      <c r="H20" s="2"/>
    </row>
    <row r="21" spans="1:12" ht="12.75">
      <c r="A21" s="22"/>
      <c r="B21" s="2"/>
      <c r="C21" s="2"/>
      <c r="D21" s="2"/>
      <c r="E21" s="2"/>
      <c r="F21" s="2"/>
      <c r="G21" s="2"/>
      <c r="H21" s="2"/>
      <c r="I21" s="2"/>
      <c r="J21" s="2"/>
      <c r="K21" s="2"/>
      <c r="L21" s="2"/>
    </row>
    <row r="24" spans="2:5" ht="57" customHeight="1">
      <c r="B24" s="288" t="s">
        <v>96</v>
      </c>
      <c r="C24" s="288"/>
      <c r="D24" s="288"/>
      <c r="E24" s="188">
        <f>(E20+'SERVIZIO FINANZIARIO E TRIBUTI'!E22)/2</f>
        <v>0</v>
      </c>
    </row>
    <row r="25" ht="12.75">
      <c r="E25" s="79"/>
    </row>
  </sheetData>
  <sheetProtection/>
  <mergeCells count="3">
    <mergeCell ref="U8:Y8"/>
    <mergeCell ref="G7:O7"/>
    <mergeCell ref="B24:D24"/>
  </mergeCells>
  <conditionalFormatting sqref="C10:C13">
    <cfRule type="cellIs" priority="6" dxfId="75" operator="notEqual" stopIfTrue="1">
      <formula>0</formula>
    </cfRule>
  </conditionalFormatting>
  <conditionalFormatting sqref="C14">
    <cfRule type="cellIs" priority="5" dxfId="75" operator="notEqual" stopIfTrue="1">
      <formula>0</formula>
    </cfRule>
  </conditionalFormatting>
  <conditionalFormatting sqref="C11:C15">
    <cfRule type="cellIs" priority="4" dxfId="75" operator="notEqual" stopIfTrue="1">
      <formula>0</formula>
    </cfRule>
  </conditionalFormatting>
  <conditionalFormatting sqref="C10">
    <cfRule type="cellIs" priority="3" dxfId="75" operator="notEqual" stopIfTrue="1">
      <formula>0</formula>
    </cfRule>
  </conditionalFormatting>
  <conditionalFormatting sqref="C15">
    <cfRule type="cellIs" priority="2" dxfId="75" operator="notEqual" stopIfTrue="1">
      <formula>0</formula>
    </cfRule>
  </conditionalFormatting>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8.xml><?xml version="1.0" encoding="utf-8"?>
<worksheet xmlns="http://schemas.openxmlformats.org/spreadsheetml/2006/main" xmlns:r="http://schemas.openxmlformats.org/officeDocument/2006/relationships">
  <sheetPr codeName="Foglio18">
    <pageSetUpPr fitToPage="1"/>
  </sheetPr>
  <dimension ref="A1:AA25"/>
  <sheetViews>
    <sheetView tabSelected="1" zoomScale="115" zoomScaleNormal="115" zoomScalePageLayoutView="0" workbookViewId="0" topLeftCell="A1">
      <pane ySplit="9" topLeftCell="A10" activePane="bottomLeft" state="frozen"/>
      <selection pane="topLeft" activeCell="C8" sqref="C8"/>
      <selection pane="bottomLeft" activeCell="P12" sqref="P12"/>
    </sheetView>
  </sheetViews>
  <sheetFormatPr defaultColWidth="9.140625" defaultRowHeight="12.75"/>
  <cols>
    <col min="1" max="1" width="0.13671875" style="24" customWidth="1"/>
    <col min="2" max="2" width="57.140625" style="56" customWidth="1"/>
    <col min="3" max="3" width="12.7109375" style="56" customWidth="1"/>
    <col min="4" max="4" width="43.421875" style="56" customWidth="1"/>
    <col min="5" max="5" width="37.7109375" style="56" customWidth="1"/>
    <col min="6" max="6" width="9.00390625" style="56" customWidth="1"/>
    <col min="7" max="8" width="7.57421875" style="56" customWidth="1"/>
    <col min="9" max="10" width="8.00390625" style="56" customWidth="1"/>
    <col min="11" max="11" width="0" style="56" hidden="1" customWidth="1"/>
    <col min="12" max="12" width="9.140625" style="56" customWidth="1"/>
    <col min="13" max="13" width="15.7109375" style="56" hidden="1" customWidth="1"/>
    <col min="14" max="14" width="11.57421875" style="56" customWidth="1"/>
    <col min="15" max="15" width="9.140625" style="56" customWidth="1"/>
    <col min="16" max="16" width="45.7109375" style="56" customWidth="1"/>
    <col min="17" max="20" width="9.140625" style="56" customWidth="1"/>
    <col min="21" max="22" width="2.7109375" style="56" bestFit="1" customWidth="1"/>
    <col min="23" max="23" width="2.57421875" style="56" bestFit="1" customWidth="1"/>
    <col min="24" max="24" width="2.421875" style="56" bestFit="1" customWidth="1"/>
    <col min="25" max="25" width="5.140625" style="56" bestFit="1" customWidth="1"/>
    <col min="26" max="26" width="7.00390625" style="56" bestFit="1" customWidth="1"/>
    <col min="27" max="27" width="7.7109375" style="56" bestFit="1" customWidth="1"/>
    <col min="28" max="16384" width="9.140625" style="56" customWidth="1"/>
  </cols>
  <sheetData>
    <row r="1" spans="1:12" s="29" customFormat="1" ht="15" thickBot="1">
      <c r="A1" s="25"/>
      <c r="B1" s="34" t="s">
        <v>7</v>
      </c>
      <c r="C1" s="26"/>
      <c r="E1" s="27" t="s">
        <v>8</v>
      </c>
      <c r="F1" s="28"/>
      <c r="G1" s="26"/>
      <c r="H1" s="26"/>
      <c r="I1" s="26"/>
      <c r="J1" s="26"/>
      <c r="K1" s="26"/>
      <c r="L1" s="26"/>
    </row>
    <row r="2" spans="1:12" s="29" customFormat="1" ht="15" thickBot="1">
      <c r="A2" s="25"/>
      <c r="B2" s="68" t="str">
        <f>PROG!C20</f>
        <v>SERVIZIO EDILIZIA PRIVATA</v>
      </c>
      <c r="C2" s="26"/>
      <c r="E2" s="27" t="s">
        <v>9</v>
      </c>
      <c r="F2" s="30">
        <f>IF(K16&gt;0,F1/K16,0)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PROG!E20</f>
        <v>DOTT. TEALDI STEFANO</v>
      </c>
      <c r="C4" s="33"/>
      <c r="D4" s="31"/>
      <c r="E4" s="32"/>
      <c r="F4" s="26"/>
      <c r="G4" s="26"/>
      <c r="H4" s="26"/>
      <c r="I4" s="26"/>
      <c r="J4" s="26"/>
      <c r="K4" s="26"/>
      <c r="L4" s="26"/>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COUNTA(B10:B14)</f>
        <v>5</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83</v>
      </c>
      <c r="U8" s="283" t="s">
        <v>1</v>
      </c>
      <c r="V8" s="283"/>
      <c r="W8" s="283"/>
      <c r="X8" s="283"/>
      <c r="Y8" s="283"/>
      <c r="Z8" s="1" t="s">
        <v>46</v>
      </c>
      <c r="AA8" s="1" t="s">
        <v>0</v>
      </c>
    </row>
    <row r="9" spans="1:16" ht="12.75">
      <c r="A9" s="22">
        <f>MAX(A10:A14)</f>
        <v>0</v>
      </c>
      <c r="B9" s="66"/>
      <c r="C9" s="67"/>
      <c r="D9" s="4"/>
      <c r="E9" s="4"/>
      <c r="F9" s="4"/>
      <c r="G9" s="5"/>
      <c r="H9" s="5"/>
      <c r="I9" s="5"/>
      <c r="J9" s="63"/>
      <c r="K9" s="6" t="s">
        <v>4</v>
      </c>
      <c r="L9" s="62" t="s">
        <v>4</v>
      </c>
      <c r="M9" s="12"/>
      <c r="N9" s="57" t="s">
        <v>3</v>
      </c>
      <c r="O9" s="58"/>
      <c r="P9" s="61"/>
    </row>
    <row r="10" spans="1:27" ht="80.25" customHeight="1">
      <c r="A10" s="23" t="str">
        <f>IF(B10&lt;&gt;0,$B$2,"")</f>
        <v>SERVIZIO EDILIZIA PRIVATA</v>
      </c>
      <c r="B10" s="55" t="s">
        <v>237</v>
      </c>
      <c r="C10" s="60" t="s">
        <v>100</v>
      </c>
      <c r="D10" s="54" t="s">
        <v>241</v>
      </c>
      <c r="E10" s="54" t="s">
        <v>242</v>
      </c>
      <c r="F10" s="249">
        <v>0.8</v>
      </c>
      <c r="G10" s="11" t="s">
        <v>53</v>
      </c>
      <c r="H10" s="11" t="s">
        <v>54</v>
      </c>
      <c r="I10" s="11" t="s">
        <v>53</v>
      </c>
      <c r="J10" s="11" t="s">
        <v>54</v>
      </c>
      <c r="K10" s="3">
        <f>Z10</f>
        <v>120</v>
      </c>
      <c r="L10" s="3">
        <f>$AA10</f>
        <v>150</v>
      </c>
      <c r="M10" s="13">
        <f>K10*$F$2</f>
        <v>0</v>
      </c>
      <c r="N10" s="69"/>
      <c r="O10" s="70">
        <f>(N10*L10)/100</f>
        <v>0</v>
      </c>
      <c r="P10" s="3"/>
      <c r="U10" s="115">
        <f>IF(G10="A",5,(IF(G10="M",3,(IF(G10="B",1,"")))))</f>
        <v>5</v>
      </c>
      <c r="V10" s="115">
        <f>IF(H10="A",3,(IF(H10="M",2,IF(H10="b",1,""))))</f>
        <v>2</v>
      </c>
      <c r="W10" s="115">
        <f aca="true" t="shared" si="0" ref="W10:X14">IF(I10="A",5,(IF(I10="M",3,IF(I10="B",1,""))))</f>
        <v>5</v>
      </c>
      <c r="X10" s="115">
        <f t="shared" si="0"/>
        <v>3</v>
      </c>
      <c r="Y10" s="208">
        <f>F10</f>
        <v>0.8</v>
      </c>
      <c r="Z10" s="59">
        <f>PRODUCT(U10:Y10)</f>
        <v>120</v>
      </c>
      <c r="AA10" s="59">
        <f>PRODUCT(U10:X10)</f>
        <v>150</v>
      </c>
    </row>
    <row r="11" spans="1:27" ht="80.25" customHeight="1">
      <c r="A11" s="23" t="str">
        <f>IF(B11&lt;&gt;0,$B$2,"")</f>
        <v>SERVIZIO EDILIZIA PRIVATA</v>
      </c>
      <c r="B11" s="55" t="s">
        <v>247</v>
      </c>
      <c r="C11" s="60" t="s">
        <v>100</v>
      </c>
      <c r="D11" s="54" t="s">
        <v>243</v>
      </c>
      <c r="E11" s="54" t="s">
        <v>244</v>
      </c>
      <c r="F11" s="249">
        <v>0.8</v>
      </c>
      <c r="G11" s="11" t="s">
        <v>53</v>
      </c>
      <c r="H11" s="11" t="s">
        <v>54</v>
      </c>
      <c r="I11" s="11" t="s">
        <v>54</v>
      </c>
      <c r="J11" s="11" t="s">
        <v>54</v>
      </c>
      <c r="K11" s="3">
        <f>Z11</f>
        <v>72</v>
      </c>
      <c r="L11" s="3">
        <f>$AA11</f>
        <v>90</v>
      </c>
      <c r="M11" s="13">
        <f>K11*$F$2</f>
        <v>0</v>
      </c>
      <c r="N11" s="71"/>
      <c r="O11" s="70">
        <f>(N11*L11)/100</f>
        <v>0</v>
      </c>
      <c r="P11" s="3"/>
      <c r="U11" s="115">
        <f>IF(G11="A",5,(IF(G11="M",3,(IF(G11="B",1,"")))))</f>
        <v>5</v>
      </c>
      <c r="V11" s="115">
        <f>IF(H11="A",3,(IF(H11="M",2,IF(H11="b",1,""))))</f>
        <v>2</v>
      </c>
      <c r="W11" s="115">
        <f t="shared" si="0"/>
        <v>3</v>
      </c>
      <c r="X11" s="115">
        <f t="shared" si="0"/>
        <v>3</v>
      </c>
      <c r="Y11" s="208">
        <f>F11</f>
        <v>0.8</v>
      </c>
      <c r="Z11" s="59">
        <f>PRODUCT(U11:Y11)</f>
        <v>72</v>
      </c>
      <c r="AA11" s="59">
        <f>PRODUCT(U11:X11)</f>
        <v>90</v>
      </c>
    </row>
    <row r="12" spans="1:27" ht="99" customHeight="1">
      <c r="A12" s="23"/>
      <c r="B12" s="55" t="s">
        <v>248</v>
      </c>
      <c r="C12" s="60" t="s">
        <v>100</v>
      </c>
      <c r="D12" s="54" t="s">
        <v>249</v>
      </c>
      <c r="E12" s="54" t="s">
        <v>250</v>
      </c>
      <c r="F12" s="249">
        <v>0.8</v>
      </c>
      <c r="G12" s="11" t="s">
        <v>53</v>
      </c>
      <c r="H12" s="11" t="s">
        <v>54</v>
      </c>
      <c r="I12" s="11" t="s">
        <v>53</v>
      </c>
      <c r="J12" s="11" t="s">
        <v>54</v>
      </c>
      <c r="K12" s="3"/>
      <c r="L12" s="3">
        <f>$AA12</f>
        <v>150</v>
      </c>
      <c r="M12" s="13"/>
      <c r="N12" s="71"/>
      <c r="O12" s="70"/>
      <c r="P12" s="3"/>
      <c r="U12" s="115">
        <f>IF(G12="A",5,(IF(G12="M",3,(IF(G12="B",1,"")))))</f>
        <v>5</v>
      </c>
      <c r="V12" s="115">
        <f>IF(H12="A",3,(IF(H12="M",2,IF(H12="b",1,""))))</f>
        <v>2</v>
      </c>
      <c r="W12" s="115">
        <f t="shared" si="0"/>
        <v>5</v>
      </c>
      <c r="X12" s="115">
        <f t="shared" si="0"/>
        <v>3</v>
      </c>
      <c r="Y12" s="208">
        <f>F12</f>
        <v>0.8</v>
      </c>
      <c r="Z12" s="59">
        <f>PRODUCT(U12:Y12)</f>
        <v>120</v>
      </c>
      <c r="AA12" s="59">
        <f>PRODUCT(U12:X12)</f>
        <v>150</v>
      </c>
    </row>
    <row r="13" spans="1:27" ht="80.25" customHeight="1">
      <c r="A13" s="23" t="str">
        <f>IF(B13&lt;&gt;0,$B$2,"")</f>
        <v>SERVIZIO EDILIZIA PRIVATA</v>
      </c>
      <c r="B13" s="55" t="s">
        <v>238</v>
      </c>
      <c r="C13" s="60" t="s">
        <v>100</v>
      </c>
      <c r="D13" s="54"/>
      <c r="E13" s="54" t="s">
        <v>246</v>
      </c>
      <c r="F13" s="249">
        <v>0.8</v>
      </c>
      <c r="G13" s="11" t="s">
        <v>54</v>
      </c>
      <c r="H13" s="11" t="s">
        <v>54</v>
      </c>
      <c r="I13" s="11" t="s">
        <v>54</v>
      </c>
      <c r="J13" s="11" t="s">
        <v>54</v>
      </c>
      <c r="K13" s="3">
        <f>Z13</f>
        <v>43.2</v>
      </c>
      <c r="L13" s="3">
        <f>$AA13</f>
        <v>54</v>
      </c>
      <c r="M13" s="13">
        <f>K13*$F$2</f>
        <v>0</v>
      </c>
      <c r="N13" s="71"/>
      <c r="O13" s="70">
        <f>(N13*L13)/100</f>
        <v>0</v>
      </c>
      <c r="P13" s="3"/>
      <c r="U13" s="115">
        <f>IF(G13="A",5,(IF(G13="M",3,(IF(G13="B",1,"")))))</f>
        <v>3</v>
      </c>
      <c r="V13" s="115">
        <f>IF(H13="A",3,(IF(H13="M",2,IF(H13="b",1,""))))</f>
        <v>2</v>
      </c>
      <c r="W13" s="115">
        <f t="shared" si="0"/>
        <v>3</v>
      </c>
      <c r="X13" s="115">
        <f t="shared" si="0"/>
        <v>3</v>
      </c>
      <c r="Y13" s="208">
        <f>F13</f>
        <v>0.8</v>
      </c>
      <c r="Z13" s="59">
        <f>PRODUCT(U13:Y13)</f>
        <v>43.2</v>
      </c>
      <c r="AA13" s="59">
        <f>PRODUCT(U13:X13)</f>
        <v>54</v>
      </c>
    </row>
    <row r="14" spans="1:27" ht="80.25" customHeight="1">
      <c r="A14" s="23" t="str">
        <f>IF(B14&lt;&gt;0,$B$2,"")</f>
        <v>SERVIZIO EDILIZIA PRIVATA</v>
      </c>
      <c r="B14" s="55" t="s">
        <v>239</v>
      </c>
      <c r="C14" s="60" t="s">
        <v>54</v>
      </c>
      <c r="D14" s="54" t="s">
        <v>245</v>
      </c>
      <c r="E14" s="54" t="s">
        <v>251</v>
      </c>
      <c r="F14" s="249">
        <v>0.8</v>
      </c>
      <c r="G14" s="11" t="s">
        <v>54</v>
      </c>
      <c r="H14" s="11" t="s">
        <v>53</v>
      </c>
      <c r="I14" s="11" t="s">
        <v>54</v>
      </c>
      <c r="J14" s="11" t="s">
        <v>54</v>
      </c>
      <c r="K14" s="3">
        <f>Z14</f>
        <v>64.8</v>
      </c>
      <c r="L14" s="3">
        <f>$AA14</f>
        <v>81</v>
      </c>
      <c r="M14" s="13">
        <f>K14*$F$2</f>
        <v>0</v>
      </c>
      <c r="N14" s="71"/>
      <c r="O14" s="70">
        <f>(N14*L14)/100</f>
        <v>0</v>
      </c>
      <c r="P14" s="3"/>
      <c r="U14" s="115">
        <f>IF(G14="A",5,(IF(G14="M",3,(IF(G14="B",1,"")))))</f>
        <v>3</v>
      </c>
      <c r="V14" s="115">
        <f>IF(H14="A",3,(IF(H14="M",2,IF(H14="b",1,""))))</f>
        <v>3</v>
      </c>
      <c r="W14" s="115">
        <f t="shared" si="0"/>
        <v>3</v>
      </c>
      <c r="X14" s="115">
        <f t="shared" si="0"/>
        <v>3</v>
      </c>
      <c r="Y14" s="208">
        <f>F14</f>
        <v>0.8</v>
      </c>
      <c r="Z14" s="59">
        <f>PRODUCT(U14:Y14)</f>
        <v>64.8</v>
      </c>
      <c r="AA14" s="59">
        <f>PRODUCT(U14:X14)</f>
        <v>81</v>
      </c>
    </row>
    <row r="15" ht="13.5" thickBot="1"/>
    <row r="16" spans="1:16" ht="16.5" customHeight="1" thickBot="1">
      <c r="A16" s="22" t="s">
        <v>40</v>
      </c>
      <c r="B16" s="17">
        <f>COUNTA(B10:B14)</f>
        <v>5</v>
      </c>
      <c r="C16" s="18"/>
      <c r="D16" s="18"/>
      <c r="E16" s="18"/>
      <c r="F16" s="187">
        <f>SUM(F10:F14)</f>
        <v>4</v>
      </c>
      <c r="G16" s="19"/>
      <c r="H16" s="19"/>
      <c r="I16" s="19"/>
      <c r="J16" s="19"/>
      <c r="K16" s="20">
        <f>SUM(K10:K14)</f>
        <v>300</v>
      </c>
      <c r="L16" s="20">
        <f>SUM(L10:L14)</f>
        <v>525</v>
      </c>
      <c r="M16" s="21">
        <f>SUM(M10:M14)</f>
        <v>0</v>
      </c>
      <c r="N16" s="73"/>
      <c r="O16" s="70">
        <f>SUM(O10:O14)</f>
        <v>0</v>
      </c>
      <c r="P16" s="74"/>
    </row>
    <row r="17" spans="1:12" ht="6.75" customHeight="1">
      <c r="A17" s="22" t="s">
        <v>40</v>
      </c>
      <c r="B17" s="2"/>
      <c r="C17" s="2"/>
      <c r="D17" s="2"/>
      <c r="E17" s="2"/>
      <c r="F17" s="2"/>
      <c r="G17" s="2"/>
      <c r="H17" s="2"/>
      <c r="I17" s="2"/>
      <c r="J17" s="2"/>
      <c r="K17" s="2"/>
      <c r="L17" s="2"/>
    </row>
    <row r="18" spans="1:12" ht="12.75">
      <c r="A18" s="22" t="s">
        <v>40</v>
      </c>
      <c r="B18" s="2"/>
      <c r="C18" s="2"/>
      <c r="D18" s="2"/>
      <c r="E18" s="2"/>
      <c r="F18" s="2"/>
      <c r="G18" s="2"/>
      <c r="H18" s="2"/>
      <c r="I18" s="2"/>
      <c r="J18" s="2"/>
      <c r="K18" s="2"/>
      <c r="L18" s="2"/>
    </row>
    <row r="19" spans="1:8" ht="12.75">
      <c r="A19" s="22" t="s">
        <v>40</v>
      </c>
      <c r="B19" s="77"/>
      <c r="C19" s="77"/>
      <c r="D19" s="77"/>
      <c r="E19" s="77"/>
      <c r="F19" s="2"/>
      <c r="G19" s="2"/>
      <c r="H19" s="2"/>
    </row>
    <row r="20" spans="1:8" ht="25.5" customHeight="1">
      <c r="A20" s="22" t="s">
        <v>40</v>
      </c>
      <c r="B20" s="78" t="s">
        <v>6</v>
      </c>
      <c r="C20" s="76"/>
      <c r="D20" s="76"/>
      <c r="E20" s="188">
        <f>IF(L16&gt;0,O16/L16,"0")</f>
        <v>0</v>
      </c>
      <c r="F20" s="75"/>
      <c r="G20" s="2"/>
      <c r="H20" s="2"/>
    </row>
    <row r="21" spans="1:12" ht="12.75">
      <c r="A21" s="22"/>
      <c r="B21" s="2"/>
      <c r="C21" s="2"/>
      <c r="D21" s="2"/>
      <c r="E21" s="2"/>
      <c r="F21" s="2"/>
      <c r="G21" s="2"/>
      <c r="H21" s="2"/>
      <c r="I21" s="2"/>
      <c r="J21" s="2"/>
      <c r="K21" s="2"/>
      <c r="L21" s="2"/>
    </row>
    <row r="25" ht="12.75">
      <c r="E25" s="79"/>
    </row>
  </sheetData>
  <sheetProtection/>
  <mergeCells count="2">
    <mergeCell ref="U8:Y8"/>
    <mergeCell ref="G7:O7"/>
  </mergeCells>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xl/worksheets/sheet9.xml><?xml version="1.0" encoding="utf-8"?>
<worksheet xmlns="http://schemas.openxmlformats.org/spreadsheetml/2006/main" xmlns:r="http://schemas.openxmlformats.org/officeDocument/2006/relationships">
  <sheetPr codeName="Foglio19">
    <pageSetUpPr fitToPage="1"/>
  </sheetPr>
  <dimension ref="A1:AA41"/>
  <sheetViews>
    <sheetView zoomScale="90" zoomScaleNormal="90" zoomScalePageLayoutView="0" workbookViewId="0" topLeftCell="A1">
      <pane ySplit="9" topLeftCell="A31" activePane="bottomLeft" state="frozen"/>
      <selection pane="topLeft" activeCell="C8" sqref="C8"/>
      <selection pane="bottomLeft" activeCell="G28" sqref="G28"/>
    </sheetView>
  </sheetViews>
  <sheetFormatPr defaultColWidth="9.140625" defaultRowHeight="12.75"/>
  <cols>
    <col min="1" max="1" width="0.13671875" style="24" customWidth="1"/>
    <col min="2" max="2" width="57.140625" style="56" customWidth="1"/>
    <col min="3" max="3" width="13.00390625" style="56" customWidth="1"/>
    <col min="4" max="4" width="43.421875" style="56" customWidth="1"/>
    <col min="5" max="5" width="37.7109375" style="56" customWidth="1"/>
    <col min="6" max="6" width="8.7109375" style="56" bestFit="1" customWidth="1"/>
    <col min="7" max="8" width="7.57421875" style="56" customWidth="1"/>
    <col min="9" max="10" width="8.00390625" style="56" customWidth="1"/>
    <col min="11" max="11" width="0" style="56" hidden="1" customWidth="1"/>
    <col min="12" max="12" width="9.140625" style="56" customWidth="1"/>
    <col min="13" max="13" width="15.7109375" style="56" hidden="1" customWidth="1"/>
    <col min="14" max="14" width="11.57421875" style="56" customWidth="1"/>
    <col min="15" max="15" width="9.140625" style="56" customWidth="1"/>
    <col min="16" max="16" width="45.7109375" style="56" customWidth="1"/>
    <col min="17" max="19" width="9.140625" style="56" customWidth="1"/>
    <col min="20" max="20" width="0" style="56" hidden="1" customWidth="1"/>
    <col min="21" max="21" width="2.8515625" style="56" hidden="1" customWidth="1"/>
    <col min="22" max="22" width="3.00390625" style="56" hidden="1" customWidth="1"/>
    <col min="23" max="23" width="2.8515625" style="56" hidden="1" customWidth="1"/>
    <col min="24" max="24" width="2.421875" style="56" hidden="1" customWidth="1"/>
    <col min="25" max="25" width="4.57421875" style="56" hidden="1" customWidth="1"/>
    <col min="26" max="26" width="6.421875" style="56" hidden="1" customWidth="1"/>
    <col min="27" max="27" width="7.28125" style="56" hidden="1" customWidth="1"/>
    <col min="28" max="28" width="0" style="56" hidden="1" customWidth="1"/>
    <col min="29" max="16384" width="9.140625" style="56" customWidth="1"/>
  </cols>
  <sheetData>
    <row r="1" spans="1:12" s="29" customFormat="1" ht="15" thickBot="1">
      <c r="A1" s="25"/>
      <c r="B1" s="34" t="s">
        <v>7</v>
      </c>
      <c r="C1" s="26"/>
      <c r="E1" s="27" t="s">
        <v>8</v>
      </c>
      <c r="F1" s="28"/>
      <c r="G1" s="26"/>
      <c r="H1" s="26"/>
      <c r="I1" s="26"/>
      <c r="J1" s="26"/>
      <c r="K1" s="26"/>
      <c r="L1" s="26"/>
    </row>
    <row r="2" spans="1:12" s="29" customFormat="1" ht="15" thickBot="1">
      <c r="A2" s="25"/>
      <c r="B2" s="68" t="str">
        <f>PROG!C21</f>
        <v>SERVIZIO LAVORI PUBBLICI</v>
      </c>
      <c r="C2" s="26"/>
      <c r="E2" s="27" t="s">
        <v>9</v>
      </c>
      <c r="F2" s="30">
        <f>IF(K32&gt;0,F1/K32,0)</f>
        <v>0</v>
      </c>
      <c r="G2" s="26"/>
      <c r="H2" s="26"/>
      <c r="I2" s="26"/>
      <c r="J2" s="26"/>
      <c r="K2" s="26"/>
      <c r="L2" s="26"/>
    </row>
    <row r="3" spans="1:12" s="29" customFormat="1" ht="15" thickBot="1">
      <c r="A3" s="25"/>
      <c r="B3" s="34" t="s">
        <v>18</v>
      </c>
      <c r="C3" s="26"/>
      <c r="D3" s="31"/>
      <c r="E3" s="32"/>
      <c r="F3" s="26"/>
      <c r="G3" s="26"/>
      <c r="H3" s="26"/>
      <c r="I3" s="26"/>
      <c r="J3" s="26"/>
      <c r="K3" s="26"/>
      <c r="L3" s="26"/>
    </row>
    <row r="4" spans="1:23" s="29" customFormat="1" ht="15" thickBot="1">
      <c r="A4" s="25"/>
      <c r="B4" s="68" t="str">
        <f>PROG!E21</f>
        <v>GEOM. BORRA GIOVANNI</v>
      </c>
      <c r="C4" s="33"/>
      <c r="D4" s="31"/>
      <c r="E4" s="32"/>
      <c r="F4" s="26"/>
      <c r="G4" s="26"/>
      <c r="H4" s="26"/>
      <c r="I4" s="26"/>
      <c r="J4" s="26"/>
      <c r="K4" s="26"/>
      <c r="L4" s="26"/>
      <c r="U4" s="29" t="s">
        <v>53</v>
      </c>
      <c r="V4" s="29" t="s">
        <v>54</v>
      </c>
      <c r="W4" s="29" t="s">
        <v>55</v>
      </c>
    </row>
    <row r="5" spans="1:23" s="29" customFormat="1" ht="15" thickBot="1">
      <c r="A5" s="25"/>
      <c r="B5" s="34" t="str">
        <f>"CATEGORIA:                          "&amp;PROG!G14</f>
        <v>CATEGORIA:                          D1</v>
      </c>
      <c r="C5" s="33"/>
      <c r="D5" s="31"/>
      <c r="E5" s="32"/>
      <c r="F5" s="26"/>
      <c r="G5" s="26"/>
      <c r="H5" s="26"/>
      <c r="I5" s="26"/>
      <c r="J5" s="26"/>
      <c r="K5" s="26"/>
      <c r="L5" s="26"/>
      <c r="U5" s="29">
        <v>5</v>
      </c>
      <c r="V5" s="29">
        <v>3</v>
      </c>
      <c r="W5" s="29">
        <v>1</v>
      </c>
    </row>
    <row r="6" spans="1:12" ht="3.75" customHeight="1" thickBot="1">
      <c r="A6" s="22"/>
      <c r="B6" s="7"/>
      <c r="C6" s="2"/>
      <c r="D6" s="8"/>
      <c r="E6" s="9"/>
      <c r="F6" s="2"/>
      <c r="G6" s="2"/>
      <c r="H6" s="2"/>
      <c r="I6" s="2"/>
      <c r="J6" s="2"/>
      <c r="K6" s="2"/>
      <c r="L6" s="2"/>
    </row>
    <row r="7" spans="1:15" ht="18" customHeight="1" thickBot="1">
      <c r="A7" s="22"/>
      <c r="B7" s="217" t="s">
        <v>11</v>
      </c>
      <c r="C7" s="64"/>
      <c r="D7" s="64"/>
      <c r="E7" s="64"/>
      <c r="F7" s="65"/>
      <c r="G7" s="284" t="s">
        <v>369</v>
      </c>
      <c r="H7" s="285"/>
      <c r="I7" s="285"/>
      <c r="J7" s="285"/>
      <c r="K7" s="285"/>
      <c r="L7" s="285"/>
      <c r="M7" s="285"/>
      <c r="N7" s="285"/>
      <c r="O7" s="286"/>
    </row>
    <row r="8" spans="1:27" ht="123.75" customHeight="1">
      <c r="A8" s="22">
        <f>COUNTA(B10:B21)</f>
        <v>10</v>
      </c>
      <c r="B8" s="60" t="s">
        <v>2</v>
      </c>
      <c r="C8" s="216" t="s">
        <v>98</v>
      </c>
      <c r="D8" s="10" t="s">
        <v>48</v>
      </c>
      <c r="E8" s="112" t="s">
        <v>49</v>
      </c>
      <c r="F8" s="174" t="s">
        <v>75</v>
      </c>
      <c r="G8" s="175" t="s">
        <v>76</v>
      </c>
      <c r="H8" s="175" t="s">
        <v>47</v>
      </c>
      <c r="I8" s="175" t="s">
        <v>77</v>
      </c>
      <c r="J8" s="175" t="s">
        <v>78</v>
      </c>
      <c r="K8" s="219" t="s">
        <v>46</v>
      </c>
      <c r="L8" s="220" t="s">
        <v>50</v>
      </c>
      <c r="M8" s="221" t="s">
        <v>10</v>
      </c>
      <c r="N8" s="222" t="s">
        <v>81</v>
      </c>
      <c r="O8" s="223" t="s">
        <v>5</v>
      </c>
      <c r="P8" s="60" t="s">
        <v>83</v>
      </c>
      <c r="U8" s="283" t="s">
        <v>1</v>
      </c>
      <c r="V8" s="283"/>
      <c r="W8" s="283"/>
      <c r="X8" s="283"/>
      <c r="Y8" s="283"/>
      <c r="Z8" s="1" t="s">
        <v>46</v>
      </c>
      <c r="AA8" s="1" t="s">
        <v>0</v>
      </c>
    </row>
    <row r="9" spans="1:16" ht="12.75">
      <c r="A9" s="22">
        <f>MAX(A10:A31)</f>
        <v>0</v>
      </c>
      <c r="B9" s="66"/>
      <c r="C9" s="67"/>
      <c r="D9" s="4"/>
      <c r="E9" s="4"/>
      <c r="F9" s="4"/>
      <c r="G9" s="5"/>
      <c r="H9" s="5"/>
      <c r="I9" s="5"/>
      <c r="J9" s="63"/>
      <c r="K9" s="6" t="s">
        <v>4</v>
      </c>
      <c r="L9" s="62" t="s">
        <v>4</v>
      </c>
      <c r="M9" s="12"/>
      <c r="N9" s="57" t="s">
        <v>3</v>
      </c>
      <c r="O9" s="58"/>
      <c r="P9" s="61"/>
    </row>
    <row r="10" spans="1:27" ht="113.25" customHeight="1">
      <c r="A10" s="23" t="str">
        <f aca="true" t="shared" si="0" ref="A10:A18">IF(B10&lt;&gt;0,$B$2,"")</f>
        <v>SERVIZIO LAVORI PUBBLICI</v>
      </c>
      <c r="B10" s="55" t="s">
        <v>255</v>
      </c>
      <c r="C10" s="60" t="s">
        <v>54</v>
      </c>
      <c r="D10" s="54" t="s">
        <v>261</v>
      </c>
      <c r="E10" s="54" t="s">
        <v>262</v>
      </c>
      <c r="F10" s="186">
        <v>1</v>
      </c>
      <c r="G10" s="11" t="s">
        <v>53</v>
      </c>
      <c r="H10" s="11" t="s">
        <v>54</v>
      </c>
      <c r="I10" s="11" t="s">
        <v>53</v>
      </c>
      <c r="J10" s="11" t="s">
        <v>54</v>
      </c>
      <c r="K10" s="3">
        <f aca="true" t="shared" si="1" ref="K10:K18">Z10</f>
        <v>150</v>
      </c>
      <c r="L10" s="3">
        <f aca="true" t="shared" si="2" ref="L10:L31">$AA10</f>
        <v>150</v>
      </c>
      <c r="M10" s="13">
        <f aca="true" t="shared" si="3" ref="M10:M18">K10*$F$2</f>
        <v>0</v>
      </c>
      <c r="N10" s="69"/>
      <c r="O10" s="70">
        <f aca="true" t="shared" si="4" ref="O10:O18">(N10*$K$10)/100</f>
        <v>0</v>
      </c>
      <c r="P10" s="3"/>
      <c r="U10" s="115">
        <f>IF(G10="A",5,(IF(G10="M",3,(IF(G10="B",1,"")))))</f>
        <v>5</v>
      </c>
      <c r="V10" s="115">
        <f>IF(H10="A",3,(IF(H10="M",2,IF(H10="b",1,""))))</f>
        <v>2</v>
      </c>
      <c r="W10" s="115">
        <f>IF(I10="A",5,(IF(I10="M",3,IF(I10="B",1,""))))</f>
        <v>5</v>
      </c>
      <c r="X10" s="115">
        <f>IF(J10="A",5,(IF(J10="M",3,IF(J10="B",1,""))))</f>
        <v>3</v>
      </c>
      <c r="Y10" s="208">
        <f>F10</f>
        <v>1</v>
      </c>
      <c r="Z10" s="59">
        <f aca="true" t="shared" si="5" ref="Z10:Z16">PRODUCT(U10:Y10)</f>
        <v>150</v>
      </c>
      <c r="AA10" s="59">
        <f aca="true" t="shared" si="6" ref="AA10:AA16">PRODUCT(U10:X10)</f>
        <v>150</v>
      </c>
    </row>
    <row r="11" spans="1:27" ht="80.25" customHeight="1">
      <c r="A11" s="23" t="str">
        <f t="shared" si="0"/>
        <v>SERVIZIO LAVORI PUBBLICI</v>
      </c>
      <c r="B11" s="55" t="s">
        <v>254</v>
      </c>
      <c r="C11" s="60" t="s">
        <v>263</v>
      </c>
      <c r="D11" s="54" t="s">
        <v>265</v>
      </c>
      <c r="E11" s="54" t="s">
        <v>264</v>
      </c>
      <c r="F11" s="186">
        <v>1</v>
      </c>
      <c r="G11" s="11" t="s">
        <v>53</v>
      </c>
      <c r="H11" s="11" t="s">
        <v>54</v>
      </c>
      <c r="I11" s="11" t="s">
        <v>54</v>
      </c>
      <c r="J11" s="11" t="s">
        <v>54</v>
      </c>
      <c r="K11" s="3">
        <f t="shared" si="1"/>
        <v>90</v>
      </c>
      <c r="L11" s="3">
        <f t="shared" si="2"/>
        <v>90</v>
      </c>
      <c r="M11" s="13">
        <f t="shared" si="3"/>
        <v>0</v>
      </c>
      <c r="N11" s="71"/>
      <c r="O11" s="70">
        <f t="shared" si="4"/>
        <v>0</v>
      </c>
      <c r="P11" s="3"/>
      <c r="U11" s="115">
        <f aca="true" t="shared" si="7" ref="U11:U16">IF(G11="A",5,(IF(G11="M",3,(IF(G11="B",1,"")))))</f>
        <v>5</v>
      </c>
      <c r="V11" s="115">
        <f aca="true" t="shared" si="8" ref="V11:V16">IF(H11="A",3,(IF(H11="M",2,IF(H11="b",1,""))))</f>
        <v>2</v>
      </c>
      <c r="W11" s="115">
        <f aca="true" t="shared" si="9" ref="W11:W16">IF(I11="A",5,(IF(I11="M",3,IF(I11="B",1,""))))</f>
        <v>3</v>
      </c>
      <c r="X11" s="115">
        <f aca="true" t="shared" si="10" ref="X11:X16">IF(J11="A",5,(IF(J11="M",3,IF(J11="B",1,""))))</f>
        <v>3</v>
      </c>
      <c r="Y11" s="208">
        <f aca="true" t="shared" si="11" ref="Y11:Y16">F11</f>
        <v>1</v>
      </c>
      <c r="Z11" s="59">
        <f t="shared" si="5"/>
        <v>90</v>
      </c>
      <c r="AA11" s="59">
        <f t="shared" si="6"/>
        <v>90</v>
      </c>
    </row>
    <row r="12" spans="1:27" ht="80.25" customHeight="1">
      <c r="A12" s="23" t="str">
        <f t="shared" si="0"/>
        <v>SERVIZIO LAVORI PUBBLICI</v>
      </c>
      <c r="B12" s="55" t="s">
        <v>256</v>
      </c>
      <c r="C12" s="60" t="s">
        <v>263</v>
      </c>
      <c r="D12" s="54" t="s">
        <v>266</v>
      </c>
      <c r="E12" s="54" t="s">
        <v>267</v>
      </c>
      <c r="F12" s="186">
        <v>1</v>
      </c>
      <c r="G12" s="11" t="s">
        <v>53</v>
      </c>
      <c r="H12" s="11" t="s">
        <v>54</v>
      </c>
      <c r="I12" s="11" t="s">
        <v>53</v>
      </c>
      <c r="J12" s="11" t="s">
        <v>54</v>
      </c>
      <c r="K12" s="3">
        <f t="shared" si="1"/>
        <v>150</v>
      </c>
      <c r="L12" s="3">
        <f t="shared" si="2"/>
        <v>150</v>
      </c>
      <c r="M12" s="13">
        <f t="shared" si="3"/>
        <v>0</v>
      </c>
      <c r="N12" s="71"/>
      <c r="O12" s="70">
        <f t="shared" si="4"/>
        <v>0</v>
      </c>
      <c r="P12" s="3"/>
      <c r="U12" s="115">
        <f t="shared" si="7"/>
        <v>5</v>
      </c>
      <c r="V12" s="115">
        <f t="shared" si="8"/>
        <v>2</v>
      </c>
      <c r="W12" s="115">
        <f t="shared" si="9"/>
        <v>5</v>
      </c>
      <c r="X12" s="115">
        <f t="shared" si="10"/>
        <v>3</v>
      </c>
      <c r="Y12" s="208">
        <f t="shared" si="11"/>
        <v>1</v>
      </c>
      <c r="Z12" s="59">
        <f t="shared" si="5"/>
        <v>150</v>
      </c>
      <c r="AA12" s="59">
        <f t="shared" si="6"/>
        <v>150</v>
      </c>
    </row>
    <row r="13" spans="1:27" ht="80.25" customHeight="1">
      <c r="A13" s="23" t="str">
        <f t="shared" si="0"/>
        <v>SERVIZIO LAVORI PUBBLICI</v>
      </c>
      <c r="B13" s="55" t="s">
        <v>257</v>
      </c>
      <c r="C13" s="60" t="s">
        <v>100</v>
      </c>
      <c r="D13" s="54" t="s">
        <v>269</v>
      </c>
      <c r="E13" s="54" t="s">
        <v>268</v>
      </c>
      <c r="F13" s="186">
        <v>1</v>
      </c>
      <c r="G13" s="11" t="s">
        <v>53</v>
      </c>
      <c r="H13" s="11" t="s">
        <v>54</v>
      </c>
      <c r="I13" s="11" t="s">
        <v>55</v>
      </c>
      <c r="J13" s="11" t="s">
        <v>54</v>
      </c>
      <c r="K13" s="3">
        <f t="shared" si="1"/>
        <v>30</v>
      </c>
      <c r="L13" s="3">
        <f t="shared" si="2"/>
        <v>30</v>
      </c>
      <c r="M13" s="13">
        <f t="shared" si="3"/>
        <v>0</v>
      </c>
      <c r="N13" s="71"/>
      <c r="O13" s="70">
        <f t="shared" si="4"/>
        <v>0</v>
      </c>
      <c r="P13" s="3"/>
      <c r="U13" s="115">
        <f t="shared" si="7"/>
        <v>5</v>
      </c>
      <c r="V13" s="115">
        <f t="shared" si="8"/>
        <v>2</v>
      </c>
      <c r="W13" s="115">
        <f t="shared" si="9"/>
        <v>1</v>
      </c>
      <c r="X13" s="115">
        <f t="shared" si="10"/>
        <v>3</v>
      </c>
      <c r="Y13" s="208">
        <f t="shared" si="11"/>
        <v>1</v>
      </c>
      <c r="Z13" s="59">
        <f t="shared" si="5"/>
        <v>30</v>
      </c>
      <c r="AA13" s="59">
        <f t="shared" si="6"/>
        <v>30</v>
      </c>
    </row>
    <row r="14" spans="1:27" ht="80.25" customHeight="1">
      <c r="A14" s="23" t="str">
        <f t="shared" si="0"/>
        <v>SERVIZIO LAVORI PUBBLICI</v>
      </c>
      <c r="B14" s="55" t="s">
        <v>258</v>
      </c>
      <c r="C14" s="60" t="s">
        <v>100</v>
      </c>
      <c r="D14" s="54" t="s">
        <v>270</v>
      </c>
      <c r="E14" s="54" t="s">
        <v>271</v>
      </c>
      <c r="F14" s="186">
        <v>1</v>
      </c>
      <c r="G14" s="11" t="s">
        <v>54</v>
      </c>
      <c r="H14" s="11" t="s">
        <v>55</v>
      </c>
      <c r="I14" s="11" t="s">
        <v>54</v>
      </c>
      <c r="J14" s="11" t="s">
        <v>55</v>
      </c>
      <c r="K14" s="3">
        <f t="shared" si="1"/>
        <v>9</v>
      </c>
      <c r="L14" s="3">
        <f t="shared" si="2"/>
        <v>9</v>
      </c>
      <c r="M14" s="13">
        <f t="shared" si="3"/>
        <v>0</v>
      </c>
      <c r="N14" s="71"/>
      <c r="O14" s="70">
        <f t="shared" si="4"/>
        <v>0</v>
      </c>
      <c r="P14" s="3"/>
      <c r="U14" s="115">
        <f t="shared" si="7"/>
        <v>3</v>
      </c>
      <c r="V14" s="115">
        <f t="shared" si="8"/>
        <v>1</v>
      </c>
      <c r="W14" s="115">
        <f t="shared" si="9"/>
        <v>3</v>
      </c>
      <c r="X14" s="115">
        <f t="shared" si="10"/>
        <v>1</v>
      </c>
      <c r="Y14" s="208">
        <f t="shared" si="11"/>
        <v>1</v>
      </c>
      <c r="Z14" s="59">
        <f t="shared" si="5"/>
        <v>9</v>
      </c>
      <c r="AA14" s="59">
        <f t="shared" si="6"/>
        <v>9</v>
      </c>
    </row>
    <row r="15" spans="1:27" ht="80.25" customHeight="1">
      <c r="A15" s="23" t="str">
        <f t="shared" si="0"/>
        <v>SERVIZIO LAVORI PUBBLICI</v>
      </c>
      <c r="B15" s="55" t="s">
        <v>373</v>
      </c>
      <c r="C15" s="60" t="s">
        <v>263</v>
      </c>
      <c r="D15" s="54" t="s">
        <v>272</v>
      </c>
      <c r="E15" s="54" t="s">
        <v>273</v>
      </c>
      <c r="F15" s="186">
        <v>1</v>
      </c>
      <c r="G15" s="11" t="s">
        <v>54</v>
      </c>
      <c r="H15" s="11" t="s">
        <v>54</v>
      </c>
      <c r="I15" s="11" t="s">
        <v>54</v>
      </c>
      <c r="J15" s="11" t="s">
        <v>55</v>
      </c>
      <c r="K15" s="3">
        <f t="shared" si="1"/>
        <v>18</v>
      </c>
      <c r="L15" s="3">
        <f t="shared" si="2"/>
        <v>18</v>
      </c>
      <c r="M15" s="13">
        <f t="shared" si="3"/>
        <v>0</v>
      </c>
      <c r="N15" s="71"/>
      <c r="O15" s="70">
        <f t="shared" si="4"/>
        <v>0</v>
      </c>
      <c r="P15" s="3"/>
      <c r="U15" s="115">
        <f t="shared" si="7"/>
        <v>3</v>
      </c>
      <c r="V15" s="115">
        <f t="shared" si="8"/>
        <v>2</v>
      </c>
      <c r="W15" s="115">
        <f t="shared" si="9"/>
        <v>3</v>
      </c>
      <c r="X15" s="115">
        <f t="shared" si="10"/>
        <v>1</v>
      </c>
      <c r="Y15" s="208">
        <f t="shared" si="11"/>
        <v>1</v>
      </c>
      <c r="Z15" s="59">
        <f t="shared" si="5"/>
        <v>18</v>
      </c>
      <c r="AA15" s="59">
        <f t="shared" si="6"/>
        <v>18</v>
      </c>
    </row>
    <row r="16" spans="1:27" ht="80.25" customHeight="1">
      <c r="A16" s="23" t="str">
        <f t="shared" si="0"/>
        <v>SERVIZIO LAVORI PUBBLICI</v>
      </c>
      <c r="B16" s="55" t="s">
        <v>374</v>
      </c>
      <c r="C16" s="60" t="s">
        <v>106</v>
      </c>
      <c r="D16" s="54" t="s">
        <v>274</v>
      </c>
      <c r="E16" s="54" t="s">
        <v>275</v>
      </c>
      <c r="F16" s="186">
        <v>1</v>
      </c>
      <c r="G16" s="11" t="s">
        <v>53</v>
      </c>
      <c r="H16" s="11" t="s">
        <v>54</v>
      </c>
      <c r="I16" s="11" t="s">
        <v>53</v>
      </c>
      <c r="J16" s="11" t="s">
        <v>54</v>
      </c>
      <c r="K16" s="3">
        <f t="shared" si="1"/>
        <v>150</v>
      </c>
      <c r="L16" s="3">
        <f t="shared" si="2"/>
        <v>150</v>
      </c>
      <c r="M16" s="13">
        <f t="shared" si="3"/>
        <v>0</v>
      </c>
      <c r="N16" s="71"/>
      <c r="O16" s="70">
        <f t="shared" si="4"/>
        <v>0</v>
      </c>
      <c r="P16" s="3"/>
      <c r="U16" s="115">
        <f t="shared" si="7"/>
        <v>5</v>
      </c>
      <c r="V16" s="115">
        <f t="shared" si="8"/>
        <v>2</v>
      </c>
      <c r="W16" s="115">
        <f t="shared" si="9"/>
        <v>5</v>
      </c>
      <c r="X16" s="115">
        <f t="shared" si="10"/>
        <v>3</v>
      </c>
      <c r="Y16" s="208">
        <f t="shared" si="11"/>
        <v>1</v>
      </c>
      <c r="Z16" s="59">
        <f t="shared" si="5"/>
        <v>150</v>
      </c>
      <c r="AA16" s="59">
        <f t="shared" si="6"/>
        <v>150</v>
      </c>
    </row>
    <row r="17" spans="1:27" ht="124.5" customHeight="1">
      <c r="A17" s="23"/>
      <c r="B17" s="55" t="s">
        <v>259</v>
      </c>
      <c r="C17" s="60" t="s">
        <v>54</v>
      </c>
      <c r="D17" s="54" t="s">
        <v>276</v>
      </c>
      <c r="E17" s="54" t="s">
        <v>277</v>
      </c>
      <c r="F17" s="186">
        <v>1</v>
      </c>
      <c r="G17" s="11" t="s">
        <v>54</v>
      </c>
      <c r="H17" s="11" t="s">
        <v>54</v>
      </c>
      <c r="I17" s="11" t="s">
        <v>55</v>
      </c>
      <c r="J17" s="11" t="s">
        <v>55</v>
      </c>
      <c r="K17" s="3">
        <f t="shared" si="1"/>
        <v>6</v>
      </c>
      <c r="L17" s="3">
        <f t="shared" si="2"/>
        <v>6</v>
      </c>
      <c r="M17" s="13">
        <f t="shared" si="3"/>
        <v>0</v>
      </c>
      <c r="N17" s="71"/>
      <c r="O17" s="70">
        <f t="shared" si="4"/>
        <v>0</v>
      </c>
      <c r="P17" s="3"/>
      <c r="U17" s="115">
        <f aca="true" t="shared" si="12" ref="U17:U31">IF(G17="A",5,(IF(G17="M",3,(IF(G17="B",1,"")))))</f>
        <v>3</v>
      </c>
      <c r="V17" s="115">
        <f aca="true" t="shared" si="13" ref="V17:V31">IF(H17="A",3,(IF(H17="M",2,IF(H17="b",1,""))))</f>
        <v>2</v>
      </c>
      <c r="W17" s="115">
        <f aca="true" t="shared" si="14" ref="W17:W31">IF(I17="A",5,(IF(I17="M",3,IF(I17="B",1,""))))</f>
        <v>1</v>
      </c>
      <c r="X17" s="115">
        <f aca="true" t="shared" si="15" ref="X17:X31">IF(J17="A",5,(IF(J17="M",3,IF(J17="B",1,""))))</f>
        <v>1</v>
      </c>
      <c r="Y17" s="208">
        <f aca="true" t="shared" si="16" ref="Y17:Y31">F17</f>
        <v>1</v>
      </c>
      <c r="Z17" s="59">
        <f aca="true" t="shared" si="17" ref="Z17:Z31">PRODUCT(U17:Y17)</f>
        <v>6</v>
      </c>
      <c r="AA17" s="59">
        <f aca="true" t="shared" si="18" ref="AA17:AA31">PRODUCT(U17:X17)</f>
        <v>6</v>
      </c>
    </row>
    <row r="18" spans="1:27" ht="121.5" customHeight="1">
      <c r="A18" s="23" t="str">
        <f t="shared" si="0"/>
        <v>SERVIZIO LAVORI PUBBLICI</v>
      </c>
      <c r="B18" s="55" t="s">
        <v>260</v>
      </c>
      <c r="C18" s="60" t="s">
        <v>100</v>
      </c>
      <c r="D18" s="54" t="s">
        <v>278</v>
      </c>
      <c r="E18" s="54" t="s">
        <v>279</v>
      </c>
      <c r="F18" s="186">
        <v>1</v>
      </c>
      <c r="G18" s="11" t="s">
        <v>53</v>
      </c>
      <c r="H18" s="11" t="s">
        <v>54</v>
      </c>
      <c r="I18" s="11" t="s">
        <v>53</v>
      </c>
      <c r="J18" s="11" t="s">
        <v>55</v>
      </c>
      <c r="K18" s="3">
        <f t="shared" si="1"/>
        <v>50</v>
      </c>
      <c r="L18" s="3">
        <f t="shared" si="2"/>
        <v>50</v>
      </c>
      <c r="M18" s="13">
        <f t="shared" si="3"/>
        <v>0</v>
      </c>
      <c r="N18" s="71"/>
      <c r="O18" s="70">
        <f t="shared" si="4"/>
        <v>0</v>
      </c>
      <c r="P18" s="3"/>
      <c r="U18" s="115">
        <f t="shared" si="12"/>
        <v>5</v>
      </c>
      <c r="V18" s="115">
        <f t="shared" si="13"/>
        <v>2</v>
      </c>
      <c r="W18" s="115">
        <f t="shared" si="14"/>
        <v>5</v>
      </c>
      <c r="X18" s="115">
        <f t="shared" si="15"/>
        <v>1</v>
      </c>
      <c r="Y18" s="208">
        <f t="shared" si="16"/>
        <v>1</v>
      </c>
      <c r="Z18" s="59">
        <f t="shared" si="17"/>
        <v>50</v>
      </c>
      <c r="AA18" s="59">
        <f t="shared" si="18"/>
        <v>50</v>
      </c>
    </row>
    <row r="19" spans="1:27" ht="121.5" customHeight="1">
      <c r="A19" s="23"/>
      <c r="B19" s="289" t="s">
        <v>282</v>
      </c>
      <c r="C19" s="60" t="s">
        <v>100</v>
      </c>
      <c r="D19" s="54" t="s">
        <v>280</v>
      </c>
      <c r="E19" s="54" t="s">
        <v>281</v>
      </c>
      <c r="F19" s="186">
        <v>1</v>
      </c>
      <c r="G19" s="11" t="s">
        <v>53</v>
      </c>
      <c r="H19" s="11" t="s">
        <v>53</v>
      </c>
      <c r="I19" s="11" t="s">
        <v>54</v>
      </c>
      <c r="J19" s="11" t="s">
        <v>55</v>
      </c>
      <c r="K19" s="3"/>
      <c r="L19" s="3">
        <f t="shared" si="2"/>
        <v>45</v>
      </c>
      <c r="M19" s="13"/>
      <c r="N19" s="71"/>
      <c r="O19" s="70"/>
      <c r="P19" s="3"/>
      <c r="U19" s="115">
        <f t="shared" si="12"/>
        <v>5</v>
      </c>
      <c r="V19" s="115">
        <f t="shared" si="13"/>
        <v>3</v>
      </c>
      <c r="W19" s="115">
        <f t="shared" si="14"/>
        <v>3</v>
      </c>
      <c r="X19" s="115">
        <f t="shared" si="15"/>
        <v>1</v>
      </c>
      <c r="Y19" s="208">
        <f t="shared" si="16"/>
        <v>1</v>
      </c>
      <c r="Z19" s="59">
        <f t="shared" si="17"/>
        <v>45</v>
      </c>
      <c r="AA19" s="59">
        <f t="shared" si="18"/>
        <v>45</v>
      </c>
    </row>
    <row r="20" spans="1:27" ht="121.5" customHeight="1">
      <c r="A20" s="23"/>
      <c r="B20" s="290"/>
      <c r="C20" s="60" t="s">
        <v>100</v>
      </c>
      <c r="D20" s="54" t="s">
        <v>283</v>
      </c>
      <c r="E20" s="54" t="s">
        <v>284</v>
      </c>
      <c r="F20" s="186"/>
      <c r="G20" s="11" t="s">
        <v>54</v>
      </c>
      <c r="H20" s="11" t="s">
        <v>55</v>
      </c>
      <c r="I20" s="11" t="s">
        <v>54</v>
      </c>
      <c r="J20" s="11" t="s">
        <v>55</v>
      </c>
      <c r="K20" s="3"/>
      <c r="L20" s="3">
        <f t="shared" si="2"/>
        <v>9</v>
      </c>
      <c r="M20" s="13"/>
      <c r="N20" s="71"/>
      <c r="O20" s="70"/>
      <c r="P20" s="3"/>
      <c r="U20" s="115">
        <f t="shared" si="12"/>
        <v>3</v>
      </c>
      <c r="V20" s="115">
        <f t="shared" si="13"/>
        <v>1</v>
      </c>
      <c r="W20" s="115">
        <f t="shared" si="14"/>
        <v>3</v>
      </c>
      <c r="X20" s="115">
        <f t="shared" si="15"/>
        <v>1</v>
      </c>
      <c r="Y20" s="208">
        <f t="shared" si="16"/>
        <v>0</v>
      </c>
      <c r="Z20" s="59">
        <f t="shared" si="17"/>
        <v>0</v>
      </c>
      <c r="AA20" s="59">
        <f t="shared" si="18"/>
        <v>9</v>
      </c>
    </row>
    <row r="21" spans="1:27" ht="121.5" customHeight="1">
      <c r="A21" s="23"/>
      <c r="B21" s="290"/>
      <c r="C21" s="60" t="s">
        <v>100</v>
      </c>
      <c r="D21" s="54" t="s">
        <v>285</v>
      </c>
      <c r="E21" s="54" t="s">
        <v>286</v>
      </c>
      <c r="F21" s="186"/>
      <c r="G21" s="11" t="s">
        <v>53</v>
      </c>
      <c r="H21" s="11" t="s">
        <v>53</v>
      </c>
      <c r="I21" s="11" t="s">
        <v>53</v>
      </c>
      <c r="J21" s="11" t="s">
        <v>54</v>
      </c>
      <c r="K21" s="3"/>
      <c r="L21" s="3">
        <f t="shared" si="2"/>
        <v>225</v>
      </c>
      <c r="M21" s="13"/>
      <c r="N21" s="71"/>
      <c r="O21" s="70"/>
      <c r="P21" s="3"/>
      <c r="U21" s="115">
        <f t="shared" si="12"/>
        <v>5</v>
      </c>
      <c r="V21" s="115">
        <f t="shared" si="13"/>
        <v>3</v>
      </c>
      <c r="W21" s="115">
        <f t="shared" si="14"/>
        <v>5</v>
      </c>
      <c r="X21" s="115">
        <f t="shared" si="15"/>
        <v>3</v>
      </c>
      <c r="Y21" s="208">
        <f t="shared" si="16"/>
        <v>0</v>
      </c>
      <c r="Z21" s="59">
        <f t="shared" si="17"/>
        <v>0</v>
      </c>
      <c r="AA21" s="59">
        <f t="shared" si="18"/>
        <v>225</v>
      </c>
    </row>
    <row r="22" spans="1:27" ht="121.5" customHeight="1">
      <c r="A22" s="23"/>
      <c r="B22" s="290"/>
      <c r="C22" s="60" t="s">
        <v>100</v>
      </c>
      <c r="D22" s="54" t="s">
        <v>287</v>
      </c>
      <c r="E22" s="54" t="s">
        <v>288</v>
      </c>
      <c r="F22" s="186"/>
      <c r="G22" s="11" t="s">
        <v>54</v>
      </c>
      <c r="H22" s="11" t="s">
        <v>55</v>
      </c>
      <c r="I22" s="11" t="s">
        <v>54</v>
      </c>
      <c r="J22" s="11" t="s">
        <v>55</v>
      </c>
      <c r="K22" s="3"/>
      <c r="L22" s="3">
        <f t="shared" si="2"/>
        <v>9</v>
      </c>
      <c r="M22" s="13"/>
      <c r="N22" s="71"/>
      <c r="O22" s="70"/>
      <c r="P22" s="3"/>
      <c r="U22" s="115">
        <f t="shared" si="12"/>
        <v>3</v>
      </c>
      <c r="V22" s="115">
        <f t="shared" si="13"/>
        <v>1</v>
      </c>
      <c r="W22" s="115">
        <f t="shared" si="14"/>
        <v>3</v>
      </c>
      <c r="X22" s="115">
        <f t="shared" si="15"/>
        <v>1</v>
      </c>
      <c r="Y22" s="208">
        <f t="shared" si="16"/>
        <v>0</v>
      </c>
      <c r="Z22" s="59">
        <f t="shared" si="17"/>
        <v>0</v>
      </c>
      <c r="AA22" s="59">
        <f t="shared" si="18"/>
        <v>9</v>
      </c>
    </row>
    <row r="23" spans="1:27" ht="121.5" customHeight="1">
      <c r="A23" s="23"/>
      <c r="B23" s="290"/>
      <c r="C23" s="60" t="s">
        <v>100</v>
      </c>
      <c r="D23" s="54" t="s">
        <v>289</v>
      </c>
      <c r="E23" s="54" t="s">
        <v>290</v>
      </c>
      <c r="F23" s="186"/>
      <c r="G23" s="11" t="s">
        <v>53</v>
      </c>
      <c r="H23" s="11" t="s">
        <v>54</v>
      </c>
      <c r="I23" s="11" t="s">
        <v>54</v>
      </c>
      <c r="J23" s="11" t="s">
        <v>55</v>
      </c>
      <c r="K23" s="3"/>
      <c r="L23" s="3">
        <f t="shared" si="2"/>
        <v>30</v>
      </c>
      <c r="M23" s="13"/>
      <c r="N23" s="71"/>
      <c r="O23" s="70"/>
      <c r="P23" s="3"/>
      <c r="U23" s="115">
        <f t="shared" si="12"/>
        <v>5</v>
      </c>
      <c r="V23" s="115">
        <f t="shared" si="13"/>
        <v>2</v>
      </c>
      <c r="W23" s="115">
        <f t="shared" si="14"/>
        <v>3</v>
      </c>
      <c r="X23" s="115">
        <f t="shared" si="15"/>
        <v>1</v>
      </c>
      <c r="Y23" s="208">
        <f t="shared" si="16"/>
        <v>0</v>
      </c>
      <c r="Z23" s="59">
        <f t="shared" si="17"/>
        <v>0</v>
      </c>
      <c r="AA23" s="59">
        <f t="shared" si="18"/>
        <v>30</v>
      </c>
    </row>
    <row r="24" spans="1:27" ht="121.5" customHeight="1">
      <c r="A24" s="23"/>
      <c r="B24" s="290"/>
      <c r="C24" s="60" t="s">
        <v>100</v>
      </c>
      <c r="D24" s="54" t="s">
        <v>291</v>
      </c>
      <c r="E24" s="54" t="s">
        <v>292</v>
      </c>
      <c r="F24" s="186"/>
      <c r="G24" s="11" t="s">
        <v>54</v>
      </c>
      <c r="H24" s="11" t="s">
        <v>55</v>
      </c>
      <c r="I24" s="11" t="s">
        <v>54</v>
      </c>
      <c r="J24" s="11" t="s">
        <v>55</v>
      </c>
      <c r="K24" s="3"/>
      <c r="L24" s="3">
        <f t="shared" si="2"/>
        <v>9</v>
      </c>
      <c r="M24" s="13"/>
      <c r="N24" s="71"/>
      <c r="O24" s="70"/>
      <c r="P24" s="3"/>
      <c r="U24" s="115">
        <f t="shared" si="12"/>
        <v>3</v>
      </c>
      <c r="V24" s="115">
        <f t="shared" si="13"/>
        <v>1</v>
      </c>
      <c r="W24" s="115">
        <f t="shared" si="14"/>
        <v>3</v>
      </c>
      <c r="X24" s="115">
        <f t="shared" si="15"/>
        <v>1</v>
      </c>
      <c r="Y24" s="208">
        <f t="shared" si="16"/>
        <v>0</v>
      </c>
      <c r="Z24" s="59">
        <f t="shared" si="17"/>
        <v>0</v>
      </c>
      <c r="AA24" s="59">
        <f t="shared" si="18"/>
        <v>9</v>
      </c>
    </row>
    <row r="25" spans="1:27" ht="121.5" customHeight="1">
      <c r="A25" s="23"/>
      <c r="B25" s="290"/>
      <c r="C25" s="60" t="s">
        <v>100</v>
      </c>
      <c r="D25" s="54" t="s">
        <v>293</v>
      </c>
      <c r="E25" s="54" t="s">
        <v>294</v>
      </c>
      <c r="F25" s="186"/>
      <c r="G25" s="11" t="s">
        <v>53</v>
      </c>
      <c r="H25" s="11" t="s">
        <v>53</v>
      </c>
      <c r="I25" s="11" t="s">
        <v>53</v>
      </c>
      <c r="J25" s="11" t="s">
        <v>54</v>
      </c>
      <c r="K25" s="3"/>
      <c r="L25" s="3">
        <f t="shared" si="2"/>
        <v>225</v>
      </c>
      <c r="M25" s="13"/>
      <c r="N25" s="71"/>
      <c r="O25" s="70"/>
      <c r="P25" s="3"/>
      <c r="U25" s="115">
        <f t="shared" si="12"/>
        <v>5</v>
      </c>
      <c r="V25" s="115">
        <f t="shared" si="13"/>
        <v>3</v>
      </c>
      <c r="W25" s="115">
        <f t="shared" si="14"/>
        <v>5</v>
      </c>
      <c r="X25" s="115">
        <f t="shared" si="15"/>
        <v>3</v>
      </c>
      <c r="Y25" s="208">
        <f t="shared" si="16"/>
        <v>0</v>
      </c>
      <c r="Z25" s="59">
        <f t="shared" si="17"/>
        <v>0</v>
      </c>
      <c r="AA25" s="59">
        <f t="shared" si="18"/>
        <v>225</v>
      </c>
    </row>
    <row r="26" spans="1:27" ht="121.5" customHeight="1">
      <c r="A26" s="23"/>
      <c r="B26" s="290"/>
      <c r="C26" s="60" t="s">
        <v>100</v>
      </c>
      <c r="D26" s="54" t="s">
        <v>295</v>
      </c>
      <c r="E26" s="54" t="s">
        <v>296</v>
      </c>
      <c r="F26" s="186"/>
      <c r="G26" s="11" t="s">
        <v>54</v>
      </c>
      <c r="H26" s="11" t="s">
        <v>54</v>
      </c>
      <c r="I26" s="11" t="s">
        <v>54</v>
      </c>
      <c r="J26" s="11" t="s">
        <v>55</v>
      </c>
      <c r="K26" s="3"/>
      <c r="L26" s="3">
        <f t="shared" si="2"/>
        <v>18</v>
      </c>
      <c r="M26" s="13"/>
      <c r="N26" s="71"/>
      <c r="O26" s="70"/>
      <c r="P26" s="3"/>
      <c r="U26" s="115">
        <f t="shared" si="12"/>
        <v>3</v>
      </c>
      <c r="V26" s="115">
        <f t="shared" si="13"/>
        <v>2</v>
      </c>
      <c r="W26" s="115">
        <f t="shared" si="14"/>
        <v>3</v>
      </c>
      <c r="X26" s="115">
        <f t="shared" si="15"/>
        <v>1</v>
      </c>
      <c r="Y26" s="208">
        <f t="shared" si="16"/>
        <v>0</v>
      </c>
      <c r="Z26" s="59">
        <f t="shared" si="17"/>
        <v>0</v>
      </c>
      <c r="AA26" s="59">
        <f t="shared" si="18"/>
        <v>18</v>
      </c>
    </row>
    <row r="27" spans="1:27" ht="121.5" customHeight="1">
      <c r="A27" s="23"/>
      <c r="B27" s="290"/>
      <c r="C27" s="60" t="s">
        <v>100</v>
      </c>
      <c r="D27" s="54" t="s">
        <v>297</v>
      </c>
      <c r="E27" s="54" t="s">
        <v>298</v>
      </c>
      <c r="F27" s="186"/>
      <c r="G27" s="11" t="s">
        <v>54</v>
      </c>
      <c r="H27" s="11" t="s">
        <v>54</v>
      </c>
      <c r="I27" s="11" t="s">
        <v>54</v>
      </c>
      <c r="J27" s="11" t="s">
        <v>55</v>
      </c>
      <c r="K27" s="3"/>
      <c r="L27" s="3">
        <f t="shared" si="2"/>
        <v>18</v>
      </c>
      <c r="M27" s="13"/>
      <c r="N27" s="71"/>
      <c r="O27" s="70"/>
      <c r="P27" s="3"/>
      <c r="U27" s="115">
        <f t="shared" si="12"/>
        <v>3</v>
      </c>
      <c r="V27" s="115">
        <f t="shared" si="13"/>
        <v>2</v>
      </c>
      <c r="W27" s="115">
        <f t="shared" si="14"/>
        <v>3</v>
      </c>
      <c r="X27" s="115">
        <f t="shared" si="15"/>
        <v>1</v>
      </c>
      <c r="Y27" s="208">
        <f t="shared" si="16"/>
        <v>0</v>
      </c>
      <c r="Z27" s="59">
        <f t="shared" si="17"/>
        <v>0</v>
      </c>
      <c r="AA27" s="59">
        <f t="shared" si="18"/>
        <v>18</v>
      </c>
    </row>
    <row r="28" spans="1:27" ht="121.5" customHeight="1">
      <c r="A28" s="23"/>
      <c r="B28" s="290"/>
      <c r="C28" s="60" t="s">
        <v>100</v>
      </c>
      <c r="D28" s="54" t="s">
        <v>299</v>
      </c>
      <c r="E28" s="54" t="s">
        <v>281</v>
      </c>
      <c r="F28" s="186"/>
      <c r="G28" s="11" t="s">
        <v>53</v>
      </c>
      <c r="H28" s="11" t="s">
        <v>54</v>
      </c>
      <c r="I28" s="11" t="s">
        <v>54</v>
      </c>
      <c r="J28" s="11" t="s">
        <v>55</v>
      </c>
      <c r="K28" s="3"/>
      <c r="L28" s="3">
        <f t="shared" si="2"/>
        <v>30</v>
      </c>
      <c r="M28" s="13"/>
      <c r="N28" s="71"/>
      <c r="O28" s="70"/>
      <c r="P28" s="3"/>
      <c r="U28" s="115">
        <f t="shared" si="12"/>
        <v>5</v>
      </c>
      <c r="V28" s="115">
        <f t="shared" si="13"/>
        <v>2</v>
      </c>
      <c r="W28" s="115">
        <f t="shared" si="14"/>
        <v>3</v>
      </c>
      <c r="X28" s="115">
        <f t="shared" si="15"/>
        <v>1</v>
      </c>
      <c r="Y28" s="208">
        <f t="shared" si="16"/>
        <v>0</v>
      </c>
      <c r="Z28" s="59">
        <f t="shared" si="17"/>
        <v>0</v>
      </c>
      <c r="AA28" s="59">
        <f t="shared" si="18"/>
        <v>30</v>
      </c>
    </row>
    <row r="29" spans="1:27" ht="121.5" customHeight="1">
      <c r="A29" s="23"/>
      <c r="B29" s="290"/>
      <c r="C29" s="60" t="s">
        <v>100</v>
      </c>
      <c r="D29" s="54" t="s">
        <v>300</v>
      </c>
      <c r="E29" s="54" t="s">
        <v>301</v>
      </c>
      <c r="F29" s="186"/>
      <c r="G29" s="11" t="s">
        <v>53</v>
      </c>
      <c r="H29" s="11" t="s">
        <v>54</v>
      </c>
      <c r="I29" s="11" t="s">
        <v>54</v>
      </c>
      <c r="J29" s="11" t="s">
        <v>55</v>
      </c>
      <c r="K29" s="3"/>
      <c r="L29" s="3">
        <f t="shared" si="2"/>
        <v>30</v>
      </c>
      <c r="M29" s="13"/>
      <c r="N29" s="71"/>
      <c r="O29" s="70"/>
      <c r="P29" s="3"/>
      <c r="U29" s="115">
        <f t="shared" si="12"/>
        <v>5</v>
      </c>
      <c r="V29" s="115">
        <f t="shared" si="13"/>
        <v>2</v>
      </c>
      <c r="W29" s="115">
        <f t="shared" si="14"/>
        <v>3</v>
      </c>
      <c r="X29" s="115">
        <f t="shared" si="15"/>
        <v>1</v>
      </c>
      <c r="Y29" s="208">
        <f t="shared" si="16"/>
        <v>0</v>
      </c>
      <c r="Z29" s="59">
        <f t="shared" si="17"/>
        <v>0</v>
      </c>
      <c r="AA29" s="59">
        <f t="shared" si="18"/>
        <v>30</v>
      </c>
    </row>
    <row r="30" spans="1:27" ht="121.5" customHeight="1">
      <c r="A30" s="23"/>
      <c r="B30" s="290"/>
      <c r="C30" s="60" t="s">
        <v>100</v>
      </c>
      <c r="D30" s="54" t="s">
        <v>302</v>
      </c>
      <c r="E30" s="54" t="s">
        <v>303</v>
      </c>
      <c r="F30" s="186"/>
      <c r="G30" s="11" t="s">
        <v>53</v>
      </c>
      <c r="H30" s="11" t="s">
        <v>54</v>
      </c>
      <c r="I30" s="11" t="s">
        <v>54</v>
      </c>
      <c r="J30" s="11" t="s">
        <v>55</v>
      </c>
      <c r="K30" s="3"/>
      <c r="L30" s="3">
        <f t="shared" si="2"/>
        <v>30</v>
      </c>
      <c r="M30" s="13"/>
      <c r="N30" s="71"/>
      <c r="O30" s="70"/>
      <c r="P30" s="3"/>
      <c r="U30" s="115">
        <f t="shared" si="12"/>
        <v>5</v>
      </c>
      <c r="V30" s="115">
        <f t="shared" si="13"/>
        <v>2</v>
      </c>
      <c r="W30" s="115">
        <f t="shared" si="14"/>
        <v>3</v>
      </c>
      <c r="X30" s="115">
        <f t="shared" si="15"/>
        <v>1</v>
      </c>
      <c r="Y30" s="208">
        <f t="shared" si="16"/>
        <v>0</v>
      </c>
      <c r="Z30" s="59">
        <f t="shared" si="17"/>
        <v>0</v>
      </c>
      <c r="AA30" s="59">
        <f t="shared" si="18"/>
        <v>30</v>
      </c>
    </row>
    <row r="31" spans="1:27" ht="121.5" customHeight="1" thickBot="1">
      <c r="A31" s="23"/>
      <c r="B31" s="291"/>
      <c r="C31" s="60" t="s">
        <v>100</v>
      </c>
      <c r="D31" s="54" t="s">
        <v>304</v>
      </c>
      <c r="E31" s="54" t="s">
        <v>305</v>
      </c>
      <c r="F31" s="186"/>
      <c r="G31" s="11" t="s">
        <v>53</v>
      </c>
      <c r="H31" s="11" t="s">
        <v>54</v>
      </c>
      <c r="I31" s="11" t="s">
        <v>54</v>
      </c>
      <c r="J31" s="11" t="s">
        <v>55</v>
      </c>
      <c r="K31" s="3"/>
      <c r="L31" s="3">
        <f t="shared" si="2"/>
        <v>30</v>
      </c>
      <c r="M31" s="13"/>
      <c r="N31" s="71"/>
      <c r="O31" s="70"/>
      <c r="P31" s="3"/>
      <c r="U31" s="115">
        <f t="shared" si="12"/>
        <v>5</v>
      </c>
      <c r="V31" s="115">
        <f t="shared" si="13"/>
        <v>2</v>
      </c>
      <c r="W31" s="115">
        <f t="shared" si="14"/>
        <v>3</v>
      </c>
      <c r="X31" s="115">
        <f t="shared" si="15"/>
        <v>1</v>
      </c>
      <c r="Y31" s="208">
        <f t="shared" si="16"/>
        <v>0</v>
      </c>
      <c r="Z31" s="59">
        <f t="shared" si="17"/>
        <v>0</v>
      </c>
      <c r="AA31" s="59">
        <f t="shared" si="18"/>
        <v>30</v>
      </c>
    </row>
    <row r="32" spans="1:16" ht="16.5" customHeight="1" thickBot="1">
      <c r="A32" s="22" t="s">
        <v>40</v>
      </c>
      <c r="B32" s="17">
        <f>COUNTA(B10:B21)</f>
        <v>10</v>
      </c>
      <c r="C32" s="18"/>
      <c r="D32" s="18"/>
      <c r="E32" s="18"/>
      <c r="F32" s="187">
        <f>SUM(F10:F21)</f>
        <v>10</v>
      </c>
      <c r="G32" s="19"/>
      <c r="H32" s="19"/>
      <c r="I32" s="19"/>
      <c r="J32" s="19"/>
      <c r="K32" s="20">
        <f>SUM(K10:K31)</f>
        <v>653</v>
      </c>
      <c r="L32" s="20">
        <f>SUM(L10:L31)</f>
        <v>1361</v>
      </c>
      <c r="M32" s="21">
        <f>SUM(M10:M31)</f>
        <v>0</v>
      </c>
      <c r="N32" s="73"/>
      <c r="O32" s="73">
        <f>SUM(O10:O31)</f>
        <v>0</v>
      </c>
      <c r="P32" s="74"/>
    </row>
    <row r="33" spans="1:12" ht="6.75" customHeight="1">
      <c r="A33" s="22" t="s">
        <v>40</v>
      </c>
      <c r="B33" s="2"/>
      <c r="C33" s="2"/>
      <c r="D33" s="2"/>
      <c r="E33" s="2"/>
      <c r="F33" s="2"/>
      <c r="G33" s="2"/>
      <c r="H33" s="2"/>
      <c r="I33" s="2"/>
      <c r="J33" s="2"/>
      <c r="K33" s="2"/>
      <c r="L33" s="2"/>
    </row>
    <row r="34" spans="1:12" ht="12.75">
      <c r="A34" s="22" t="s">
        <v>40</v>
      </c>
      <c r="B34" s="2"/>
      <c r="C34" s="2"/>
      <c r="D34" s="2"/>
      <c r="E34" s="2"/>
      <c r="F34" s="2"/>
      <c r="G34" s="2"/>
      <c r="H34" s="2"/>
      <c r="I34" s="2"/>
      <c r="J34" s="2"/>
      <c r="K34" s="2"/>
      <c r="L34" s="2"/>
    </row>
    <row r="35" spans="1:8" ht="12.75">
      <c r="A35" s="22" t="s">
        <v>40</v>
      </c>
      <c r="B35" s="77"/>
      <c r="C35" s="77"/>
      <c r="D35" s="77"/>
      <c r="E35" s="77"/>
      <c r="F35" s="2"/>
      <c r="G35" s="2"/>
      <c r="H35" s="2"/>
    </row>
    <row r="36" spans="1:8" ht="25.5" customHeight="1">
      <c r="A36" s="22" t="s">
        <v>40</v>
      </c>
      <c r="B36" s="78" t="s">
        <v>6</v>
      </c>
      <c r="C36" s="76"/>
      <c r="D36" s="76"/>
      <c r="E36" s="188">
        <f>IF(L32&gt;0,O32/L32,"0")</f>
        <v>0</v>
      </c>
      <c r="F36" s="75"/>
      <c r="G36" s="2"/>
      <c r="H36" s="2"/>
    </row>
    <row r="37" spans="1:12" ht="12.75">
      <c r="A37" s="22"/>
      <c r="B37" s="2"/>
      <c r="C37" s="2"/>
      <c r="D37" s="2"/>
      <c r="E37" s="2"/>
      <c r="F37" s="2"/>
      <c r="G37" s="2"/>
      <c r="H37" s="2"/>
      <c r="I37" s="2"/>
      <c r="J37" s="2"/>
      <c r="K37" s="2"/>
      <c r="L37" s="2"/>
    </row>
    <row r="41" ht="12.75">
      <c r="E41" s="79"/>
    </row>
  </sheetData>
  <sheetProtection/>
  <mergeCells count="3">
    <mergeCell ref="U8:Y8"/>
    <mergeCell ref="G7:O7"/>
    <mergeCell ref="B19:B31"/>
  </mergeCells>
  <printOptions horizontalCentered="1"/>
  <pageMargins left="0.17" right="0.13" top="0.31" bottom="0.1968503937007874" header="0.37" footer="0.5118110236220472"/>
  <pageSetup fitToHeight="10" fitToWidth="1"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passerini</dc:creator>
  <cp:keywords/>
  <dc:description/>
  <cp:lastModifiedBy>Monica LONGO</cp:lastModifiedBy>
  <cp:lastPrinted>2018-04-26T07:33:32Z</cp:lastPrinted>
  <dcterms:created xsi:type="dcterms:W3CDTF">2002-04-07T14:38:44Z</dcterms:created>
  <dcterms:modified xsi:type="dcterms:W3CDTF">2021-06-04T09:46:12Z</dcterms:modified>
  <cp:category/>
  <cp:version/>
  <cp:contentType/>
  <cp:contentStatus/>
</cp:coreProperties>
</file>